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p 6 Funds per Category" sheetId="1" r:id="rId5"/>
    <sheet state="visible" name="Our MFETFCEF Model Q4 2026" sheetId="2" r:id="rId6"/>
    <sheet state="visible" name="Instructions" sheetId="3" r:id="rId7"/>
  </sheets>
  <definedNames>
    <definedName hidden="1" localSheetId="0" name="_xlnm._FilterDatabase">'Top 6 Funds per Category'!$A$4:$AZ$688</definedName>
    <definedName hidden="1" localSheetId="0" name="Z_5E1090E7_4D6A_483D_8A3E_3487A9D89B87_.wvu.FilterData">'Top 6 Funds per Category'!$A$4:$AW$688</definedName>
  </definedNames>
  <calcPr/>
  <customWorkbookViews>
    <customWorkbookView activeSheetId="0" maximized="1" windowHeight="0" windowWidth="0" guid="{5E1090E7-4D6A-483D-8A3E-3487A9D89B87}" name="VizFilter View"/>
  </customWorkbookViews>
</workbook>
</file>

<file path=xl/sharedStrings.xml><?xml version="1.0" encoding="utf-8"?>
<sst xmlns="http://schemas.openxmlformats.org/spreadsheetml/2006/main" count="12285" uniqueCount="2575">
  <si>
    <t>This information should not be relied upon as investment advice, research, or a recommendation by VizWealth regarding (i) the funds, (ii) the use or suitability of the model portfolios or (iii) any security in particular. Only an investor and their financial advisor know enough about their circumstances to make an investment decision.</t>
  </si>
  <si>
    <t>The VizWealth MF/ETF/CEF MODEL BUILDER - Q4 2025</t>
  </si>
  <si>
    <t>https://vizwealth.com/</t>
  </si>
  <si>
    <t>MODEL MONEY TO INVEST</t>
  </si>
  <si>
    <t>Sleeve Total</t>
  </si>
  <si>
    <t>Equity Exposure:</t>
  </si>
  <si>
    <t>Top 5 funds per Category by 3yr Sharpe Ratio</t>
  </si>
  <si>
    <t>View VizWealth Search Results for:</t>
  </si>
  <si>
    <t>Alternative Exposure:</t>
  </si>
  <si>
    <t>Taxable Bond Exposure:</t>
  </si>
  <si>
    <t>Tax Free Bond Exposure:</t>
  </si>
  <si>
    <t>Funds in grey are passive index funds</t>
  </si>
  <si>
    <t>Funds in yellow are our picks for Our Fund Model (next sheet)</t>
  </si>
  <si>
    <t>For Financial Professional Use Only - Not for Public Distribution</t>
  </si>
  <si>
    <t xml:space="preserve">INSTRUCTIONS: </t>
  </si>
  <si>
    <t>DUPLICATE SHEET TO MANIPUTE YOUR OWN COPY</t>
  </si>
  <si>
    <t>Duplicate the sheet to create and customize your own copy</t>
  </si>
  <si>
    <t>Return Statistics as of 1/5/2026; Sharpe Ratios as of 1/1/2026</t>
  </si>
  <si>
    <t>Update yellow cells and ensure exposures add up to 100%</t>
  </si>
  <si>
    <t>Change model ticker symbols as needed (maybe include passive ETFs and/or stocks)</t>
  </si>
  <si>
    <t xml:space="preserve">The VizWealth model portfolios are provided for illustrative and educational purposes only. They do not constitute personalized investment advice or an investment </t>
  </si>
  <si>
    <t>Criteria: AUM&gt;200M, ETFs &amp; Schwab Fundsy, At Least 5 years old; Top Funds (best 5 3yr sharpe ratio  funds per Category)</t>
  </si>
  <si>
    <t>Copy/Paste either individual symbols or a model into the VizWealth TickerBox</t>
  </si>
  <si>
    <t>VIEW Entire Model:</t>
  </si>
  <si>
    <t>Click "View" and "Category" links to research funds</t>
  </si>
  <si>
    <t xml:space="preserve">recommendation. Financial professionals using these model portfolios are responsible for making their own independent judgment regarding suitability and </t>
  </si>
  <si>
    <t>appropriateness for their clients.</t>
  </si>
  <si>
    <t>Order #</t>
  </si>
  <si>
    <t>Symbol</t>
  </si>
  <si>
    <t>View</t>
  </si>
  <si>
    <t>Name</t>
  </si>
  <si>
    <t>3yr Sharpe</t>
  </si>
  <si>
    <t>Category</t>
  </si>
  <si>
    <t>Expense ratio</t>
  </si>
  <si>
    <t>YTD return</t>
  </si>
  <si>
    <t>6mo return</t>
  </si>
  <si>
    <t>1yr return</t>
  </si>
  <si>
    <t>3yr return</t>
  </si>
  <si>
    <t>3yr max drawdown</t>
  </si>
  <si>
    <t>Investing involves risk, including possible loss of principal. Asset allocation and diversification do not guarantee protection against market risk, loss of principal, or</t>
  </si>
  <si>
    <t>5yr return</t>
  </si>
  <si>
    <t>5yr Sharpe</t>
  </si>
  <si>
    <t>3yr Sortino</t>
  </si>
  <si>
    <t>5yr Sortino</t>
  </si>
  <si>
    <t>5yr max drawdown</t>
  </si>
  <si>
    <t>Click here to see full model on VizWealth</t>
  </si>
  <si>
    <t>volatility of returns.</t>
  </si>
  <si>
    <t>5yr RoMaD</t>
  </si>
  <si>
    <t>6mo fund flow (millions)</t>
  </si>
  <si>
    <t># of holdings</t>
  </si>
  <si>
    <t>Total aum (millions)</t>
  </si>
  <si>
    <t>viz Model</t>
  </si>
  <si>
    <t>Sec yield</t>
  </si>
  <si>
    <t>Dividend yield ttm</t>
  </si>
  <si>
    <t>1yr Category Rank</t>
  </si>
  <si>
    <t>3yr Category Rank</t>
  </si>
  <si>
    <t>3yr standard deviation</t>
  </si>
  <si>
    <t>Beta</t>
  </si>
  <si>
    <t>Broad Asset Class</t>
  </si>
  <si>
    <t>Prospectus benchmark</t>
  </si>
  <si>
    <t>Weighted avg PE ratio</t>
  </si>
  <si>
    <t>Inception date</t>
  </si>
  <si>
    <t>Max manager tenure</t>
  </si>
  <si>
    <t>Min manager tenure</t>
  </si>
  <si>
    <t>Last ex dividend date</t>
  </si>
  <si>
    <t xml:space="preserve">Information regarding specific funds included in the model portfolios is available in the respective fund's prospectus or summary prospectus, accessible through the </t>
  </si>
  <si>
    <t>Dividend</t>
  </si>
  <si>
    <t>Dividend frequency</t>
  </si>
  <si>
    <t>Exchange Name</t>
  </si>
  <si>
    <t>Proxy Index</t>
  </si>
  <si>
    <t>Category Num</t>
  </si>
  <si>
    <t>Ipo date</t>
  </si>
  <si>
    <t>Market cap (millions)</t>
  </si>
  <si>
    <t>Effective duration</t>
  </si>
  <si>
    <t>Avg quality score</t>
  </si>
  <si>
    <t>Yield to maturity</t>
  </si>
  <si>
    <t>Current yield</t>
  </si>
  <si>
    <t>Consesus rating</t>
  </si>
  <si>
    <t>Chart</t>
  </si>
  <si>
    <t>Category slug</t>
  </si>
  <si>
    <t>Search class</t>
  </si>
  <si>
    <t>Fund Type</t>
  </si>
  <si>
    <t>fund company's website. Investors should carefully review the investment objectives, risks, charges, and expenses detailed in these documents before investing.</t>
  </si>
  <si>
    <t>US EQUITY FUNDS</t>
  </si>
  <si>
    <t>Header</t>
  </si>
  <si>
    <t xml:space="preserve">Model portfolio allocations and information may change at any time and do not guarantee future results. Actual performance and characteristics of portfolios derived </t>
  </si>
  <si>
    <t>from the VizWealth model portfolios may materially differ from the illustrative models provided.</t>
  </si>
  <si>
    <t>MRFOX</t>
  </si>
  <si>
    <t>Investors indirectly bear fund expenses related to portfolio assets allocated to funds, in addition to any applicable advisory fees.</t>
  </si>
  <si>
    <t>↑ Copy/Paste full model portfollio above into VizWealth TickerBox to analyze</t>
  </si>
  <si>
    <t>↓ Copy/paste one or more symbols below into the VizWealth TickerBox to view and analyze individual funds</t>
  </si>
  <si>
    <t>Marshfield Concentrated Opportunity Fund MF</t>
  </si>
  <si>
    <t>This material does not constitute specific legal, tax, or accounting advice. Investors should consult qualified professionals for this type of guidance.</t>
  </si>
  <si>
    <t>EQUITY MODEL SLEEVE - (Retirement, easy switch)</t>
  </si>
  <si>
    <t>Amount to Deploy:</t>
  </si>
  <si>
    <t xml:space="preserve">© 2025 Fair Capital, Inc.  All Rights Reserved. 
</t>
  </si>
  <si>
    <t xml:space="preserve">Protected by US &amp; International Patents. </t>
  </si>
  <si>
    <t>$ to invest</t>
  </si>
  <si>
    <t>Alloc in Sleeve</t>
  </si>
  <si>
    <t>vizChart vs Benchmark</t>
  </si>
  <si>
    <t>Fund mgr's profile</t>
  </si>
  <si>
    <t>US Equity</t>
  </si>
  <si>
    <t xml:space="preserve">VIZWEALTH and FAIR CAPITAL are trademarks of Fair Capital, Inc. </t>
  </si>
  <si>
    <t>Expense Ratio</t>
  </si>
  <si>
    <t>3Y Sharpe</t>
  </si>
  <si>
    <t>S&amp;P 500 TR USD</t>
  </si>
  <si>
    <t>Date Added</t>
  </si>
  <si>
    <t>Yearly</t>
  </si>
  <si>
    <t>SPY</t>
  </si>
  <si>
    <t xml:space="preserve">The information contained herein: (1) is proprietary to Fair Capital and/or its content providers; (2) may not be copied or distributed; </t>
  </si>
  <si>
    <t>-</t>
  </si>
  <si>
    <t>https://vizwealth.com/v/MRFOX%2CSPY/2023/t/cy_4!25?show=&amp;align=true</t>
  </si>
  <si>
    <t xml:space="preserve">and (3) is not warranted to be accurate, complete or timely. Neither Fair Capital nor its content providers are responsible for any damages or losses arising from any </t>
  </si>
  <si>
    <t>SPMO</t>
  </si>
  <si>
    <t>use of this information. Past performance is no guarantee of future results. By using our site, you agree to our</t>
  </si>
  <si>
    <t>Privacy Policy</t>
  </si>
  <si>
    <t>large-blend</t>
  </si>
  <si>
    <t>Equities</t>
  </si>
  <si>
    <t>mutual_fund</t>
  </si>
  <si>
    <t>Large Blend</t>
  </si>
  <si>
    <t>GINDX</t>
  </si>
  <si>
    <t>and</t>
  </si>
  <si>
    <t>Terms of Use</t>
  </si>
  <si>
    <t>Gotham Index Plus Fund Institutional MF</t>
  </si>
  <si>
    <t>TOP 5 ETFs per Category Sheet:</t>
  </si>
  <si>
    <t>https://vizwealth.com/v/GINDX%2CSPY/2023/t/cy_4!25?show=&amp;align=true</t>
  </si>
  <si>
    <t>Invesco S&amp;P 500 Momentum ETF</t>
  </si>
  <si>
    <t>vPick</t>
  </si>
  <si>
    <t>Quarterly</t>
  </si>
  <si>
    <t>New York Stock Exchange Arca</t>
  </si>
  <si>
    <t>https://vizwealth.com/v/SPMO%2CSPY/2023/t/cy_4!25?show=&amp;align=true</t>
  </si>
  <si>
    <t>DYNF</t>
  </si>
  <si>
    <t>etf</t>
  </si>
  <si>
    <t>FLCSX</t>
  </si>
  <si>
    <t>Fidelity Large Cap Stock Fund MF</t>
  </si>
  <si>
    <t>Semi-Annually</t>
  </si>
  <si>
    <t>https://vizwealth.com/v/FLCSX%2CSPY/2023/t/cy_4!25?show=&amp;align=true</t>
  </si>
  <si>
    <t>OEF</t>
  </si>
  <si>
    <t>iShares S&amp;P 100 ETF</t>
  </si>
  <si>
    <t>S&amp;P Total Market TR USD</t>
  </si>
  <si>
    <t>https://vizwealth.com/v/OEF%2CSPY/2023/t/cy_4!25?show=&amp;align=true</t>
  </si>
  <si>
    <t>QDEF</t>
  </si>
  <si>
    <t>XLG</t>
  </si>
  <si>
    <t>Invesco S&amp;P 500 Top 50 ETF</t>
  </si>
  <si>
    <t>Out ETF Model Q2 2025 Sheet</t>
  </si>
  <si>
    <t>S&amp;P Composite 1500 TR USD</t>
  </si>
  <si>
    <t>https://vizwealth.com/v/XLG%2CSPY/2023/t/cy_4!25?show=&amp;align=true</t>
  </si>
  <si>
    <t>TMFC</t>
  </si>
  <si>
    <t>PAGRX</t>
  </si>
  <si>
    <t>Permanent Portfolio Aggressive Growth Portfolio I MF</t>
  </si>
  <si>
    <t>https://vizwealth.com/v/PAGRX%2CSPY/2023/t/cy_4!25?show=&amp;align=true</t>
  </si>
  <si>
    <t>iShares US Equity Factor Rotation Active ETF</t>
  </si>
  <si>
    <t>MSCI USA NR USD</t>
  </si>
  <si>
    <t>https://vizwealth.com/v/DYNF%2CSPY/2023/t/cy_4!25?show=&amp;align=true</t>
  </si>
  <si>
    <t>QTUM</t>
  </si>
  <si>
    <t>SPDR S&amp;P 500 ETF Trust ETF</t>
  </si>
  <si>
    <t>Passive</t>
  </si>
  <si>
    <t>https://vizwealth.com/v/SPY%2CSPY/2023/t/cy_4!25?show=&amp;align=true</t>
  </si>
  <si>
    <t>SPUS</t>
  </si>
  <si>
    <t>SP Funds S&amp;P 500 Sharia Industry Exclusions ETF</t>
  </si>
  <si>
    <t>Monthly</t>
  </si>
  <si>
    <t>IWF</t>
  </si>
  <si>
    <t>https://vizwealth.com/v/SPUS%2CIWF/2023/t/cy_4!25?show=&amp;align=true</t>
  </si>
  <si>
    <t>ITA</t>
  </si>
  <si>
    <t>large-growth</t>
  </si>
  <si>
    <t>Large Growth</t>
  </si>
  <si>
    <t>GARP</t>
  </si>
  <si>
    <t>iShares MSCI USA Quality GARP ETF</t>
  </si>
  <si>
    <t>MSCI USA GR USD</t>
  </si>
  <si>
    <t>BATS</t>
  </si>
  <si>
    <t>https://vizwealth.com/v/GARP%2CIWF/2023/t/cy_4!25?show=&amp;align=true</t>
  </si>
  <si>
    <t>SFY</t>
  </si>
  <si>
    <t>SoFi Select 500 ETF</t>
  </si>
  <si>
    <t>https://vizwealth.com/v/SFY%2CIWF/2023/t/cy_4!25?show=&amp;align=true</t>
  </si>
  <si>
    <t>SCHC</t>
  </si>
  <si>
    <t>ALZFX</t>
  </si>
  <si>
    <t>Alger Focus Equity Fund Z MF</t>
  </si>
  <si>
    <t>https://vizwealth.com/v/ALZFX%2CIWF/2023/t/cy_4!25?show=&amp;align=true</t>
  </si>
  <si>
    <t>Motley Fool 100 Index ETF</t>
  </si>
  <si>
    <t>IDMO</t>
  </si>
  <si>
    <t>https://vizwealth.com/v/TMFC%2CIWF/2023/t/cy_4!25?show=&amp;align=true</t>
  </si>
  <si>
    <t>iShares Russell 1000 Growth ETF</t>
  </si>
  <si>
    <t>Russell 3000 TR USD</t>
  </si>
  <si>
    <t>https://vizwealth.com/v/IWF%2CIWF/2023/t/cy_4!25?show=&amp;align=true</t>
  </si>
  <si>
    <t>UIVM</t>
  </si>
  <si>
    <t>NASDX</t>
  </si>
  <si>
    <t>Shelton NASDAQ-100 Index Fund Investor MF</t>
  </si>
  <si>
    <t>https://vizwealth.com/v/NASDX%2CIWF/2023/t/cy_4!25?show=&amp;align=true</t>
  </si>
  <si>
    <t>ACAZX</t>
  </si>
  <si>
    <t>Alger Capital Appreciation Fund Z MF</t>
  </si>
  <si>
    <t>https://vizwealth.com/v/ACAZX%2CIWF/2023/t/cy_4!25?show=&amp;align=true</t>
  </si>
  <si>
    <t>EDIV</t>
  </si>
  <si>
    <t>PEIYX</t>
  </si>
  <si>
    <t>Putnam Large Cap Value Fund Y MF</t>
  </si>
  <si>
    <t>IWD</t>
  </si>
  <si>
    <t>https://vizwealth.com/v/PEIYX%2CIWD/2023/t/cy_4!25?show=&amp;align=true</t>
  </si>
  <si>
    <t>large-value</t>
  </si>
  <si>
    <t>Large Value</t>
  </si>
  <si>
    <t>FGINX</t>
  </si>
  <si>
    <t>VIEW Equity Model:</t>
  </si>
  <si>
    <t>Nomura Growth &amp; Income Fund A MF</t>
  </si>
  <si>
    <t>Russell 1000 TR USD</t>
  </si>
  <si>
    <t>Copy/Paste Model to VizWealth TickerBox</t>
  </si>
  <si>
    <t>https://vizwealth.com/v/FGINX%2CIWD/2023/t/cy_4!25?show=&amp;align=true</t>
  </si>
  <si>
    <t>ALTERNATIVE MODEL SLEEVE -  (Retirement, easy switch)</t>
  </si>
  <si>
    <t>Amount to Deploy</t>
  </si>
  <si>
    <t>DQIRX</t>
  </si>
  <si>
    <t>BNY Mellon Equity Income Fund I MF</t>
  </si>
  <si>
    <t>QLEIX</t>
  </si>
  <si>
    <t>https://vizwealth.com/v/DQIRX%2CIWD/2023/t/cy_4!25?show=&amp;align=true</t>
  </si>
  <si>
    <t>SIXA</t>
  </si>
  <si>
    <t>ETC 6 Meridian Mega Cap Equity ETF</t>
  </si>
  <si>
    <t>https://vizwealth.com/v/SIXA%2CIWD/2023/t/cy_4!25?show=&amp;align=true</t>
  </si>
  <si>
    <t>FlexShares Quality Dividend Defensive Index Fund ETF</t>
  </si>
  <si>
    <t>QMNIX</t>
  </si>
  <si>
    <t>https://vizwealth.com/v/QDEF%2CIWD/2023/t/cy_4!25?show=&amp;align=true</t>
  </si>
  <si>
    <t>FVAL</t>
  </si>
  <si>
    <t>Fidelity Value Factor ETF</t>
  </si>
  <si>
    <t>BDMIX</t>
  </si>
  <si>
    <t>https://vizwealth.com/v/FVAL%2CIWD/2023/t/cy_4!25?show=&amp;align=true</t>
  </si>
  <si>
    <t>iShares Russell 1000 Value ETF</t>
  </si>
  <si>
    <t>https://vizwealth.com/v/IWD%2CIWD/2023/t/cy_4!25?show=&amp;align=true</t>
  </si>
  <si>
    <t>VIEW Alternative Model:</t>
  </si>
  <si>
    <t>OAYLX</t>
  </si>
  <si>
    <t>Oakmark Select Fund Advisor MF</t>
  </si>
  <si>
    <t>TAXABLE BOND MODEL SLEEVE -  (Retirement, easy switch)</t>
  </si>
  <si>
    <t>https://vizwealth.com/v/OAYLX%2CIWD/2023/t/cy_4!25?show=&amp;align=true</t>
  </si>
  <si>
    <t>BBBIX</t>
  </si>
  <si>
    <t>DUSA</t>
  </si>
  <si>
    <t>Davis Select US Equity ETF</t>
  </si>
  <si>
    <t>https://vizwealth.com/v/DUSA%2CIWD/2023/t/cy_4!25?show=&amp;align=true</t>
  </si>
  <si>
    <t>GENIX</t>
  </si>
  <si>
    <t>Gotham Enhanced Return Fund Institutional MF</t>
  </si>
  <si>
    <t>Alternative</t>
  </si>
  <si>
    <t>IWR</t>
  </si>
  <si>
    <t>https://vizwealth.com/v/GENIX%2CIWR/2023/t/cy_4!25?show=&amp;align=true</t>
  </si>
  <si>
    <t>EIGMX</t>
  </si>
  <si>
    <t>mid-cap-blend</t>
  </si>
  <si>
    <t>Mid-Cap Blend</t>
  </si>
  <si>
    <t>SPHB</t>
  </si>
  <si>
    <t>Invesco S&amp;P 500 High Beta ETF</t>
  </si>
  <si>
    <t>https://vizwealth.com/v/SPHB%2CIWR/2023/t/cy_4!25?show=&amp;align=true</t>
  </si>
  <si>
    <t>VSEQX</t>
  </si>
  <si>
    <t>CCLFX</t>
  </si>
  <si>
    <t>Vanguard Strategic Equity Fund Investor MF</t>
  </si>
  <si>
    <t>DJ US Total Stock Market TR USD</t>
  </si>
  <si>
    <t>https://vizwealth.com/v/VSEQX%2CIWR/2023/t/cy_4!25?show=&amp;align=true</t>
  </si>
  <si>
    <t>FTZIX</t>
  </si>
  <si>
    <t>FullerThaler Behavioral Unconstrained E Fd Inst MF</t>
  </si>
  <si>
    <t>VFIDX</t>
  </si>
  <si>
    <t>https://vizwealth.com/v/FTZIX%2CIWR/2023/t/cy_4!25?show=&amp;align=true</t>
  </si>
  <si>
    <t>VFMO</t>
  </si>
  <si>
    <t>Vanguard US Momentum Factor ETF</t>
  </si>
  <si>
    <t>https://vizwealth.com/v/VFMO%2CIWR/2023/t/cy_4!25?show=&amp;align=true</t>
  </si>
  <si>
    <t>PGBIX</t>
  </si>
  <si>
    <t>XMMO</t>
  </si>
  <si>
    <t>Invesco S&amp;P MidCap Momentum ETF</t>
  </si>
  <si>
    <t>https://vizwealth.com/v/XMMO%2CIWR/2023/t/cy_4!25?show=&amp;align=true</t>
  </si>
  <si>
    <t>iShares Russell Mid-Cap ETF</t>
  </si>
  <si>
    <t>VIEW Taxable Bond Model:</t>
  </si>
  <si>
    <t>https://vizwealth.com/v/IWR%2CIWR/2023/t/cy_4!25?show=&amp;align=true</t>
  </si>
  <si>
    <t>KMKNX</t>
  </si>
  <si>
    <t>MUNI BOND MODEL SLEEVE - (Taxable accounts only)</t>
  </si>
  <si>
    <t>Kinetics Market Opportunities Fund NL MF</t>
  </si>
  <si>
    <t>Allocation</t>
  </si>
  <si>
    <t>IWP</t>
  </si>
  <si>
    <t>https://vizwealth.com/v/KMKNX%2CIWP/2023/t/cy_4!25?show=&amp;align=true</t>
  </si>
  <si>
    <t>FXIEX</t>
  </si>
  <si>
    <t>mid-cap-growth</t>
  </si>
  <si>
    <t>Mid-Cap Growth</t>
  </si>
  <si>
    <t>BFGIX</t>
  </si>
  <si>
    <t>Baron Focused Growth Fund Institutional MF</t>
  </si>
  <si>
    <t>https://vizwealth.com/v/BFGIX%2CIWP/2023/t/cy_4!25?show=&amp;align=true</t>
  </si>
  <si>
    <t>FGSIX</t>
  </si>
  <si>
    <t>Federated Hermes MDT Mid Cap Growth Fund Inst MF</t>
  </si>
  <si>
    <t>https://vizwealth.com/v/FGSIX%2CIWP/2023/t/cy_4!25?show=&amp;align=true</t>
  </si>
  <si>
    <t>BSNIX</t>
  </si>
  <si>
    <t>FAD</t>
  </si>
  <si>
    <t>First Trust Multi Cap Growth AlphaDEX Fund ETF</t>
  </si>
  <si>
    <t>NASDAQ</t>
  </si>
  <si>
    <t>https://vizwealth.com/v/FAD%2CIWP/2023/t/cy_4!25?show=&amp;align=true</t>
  </si>
  <si>
    <t>FPX</t>
  </si>
  <si>
    <t>First Trust US Equity Opportunities ETF</t>
  </si>
  <si>
    <t>https://vizwealth.com/v/FPX%2CIWP/2023/t/cy_4!25?show=&amp;align=true</t>
  </si>
  <si>
    <t>BMQIX</t>
  </si>
  <si>
    <t>iShares Russell Mid-Cap Growth ETF</t>
  </si>
  <si>
    <t>https://vizwealth.com/v/IWP%2CIWP/2023/t/cy_4!25?show=&amp;align=true</t>
  </si>
  <si>
    <t>AUSF</t>
  </si>
  <si>
    <t>Global X Adaptive US Factor ETF</t>
  </si>
  <si>
    <t>VIEW Muni Bond Model:</t>
  </si>
  <si>
    <t>IWS</t>
  </si>
  <si>
    <t>https://vizwealth.com/v/AUSF%2CIWS/2023/t/cy_4!25?show=&amp;align=true</t>
  </si>
  <si>
    <t>mid-cap-value</t>
  </si>
  <si>
    <t>Mid-Cap Value</t>
  </si>
  <si>
    <t>VVOAX</t>
  </si>
  <si>
    <t>Invesco Value Opportunities Fund A MF</t>
  </si>
  <si>
    <t>https://vizwealth.com/v/VVOAX%2CIWS/2023/t/cy_4!25?show=&amp;align=true</t>
  </si>
  <si>
    <t>WTV</t>
  </si>
  <si>
    <t>WisdomTree US Value Fund ETF</t>
  </si>
  <si>
    <t>MSCI USA IMI NR USD</t>
  </si>
  <si>
    <t>https://vizwealth.com/v/WTV%2CIWS/2023/t/cy_4!25?show=&amp;align=true</t>
  </si>
  <si>
    <t>VFMF</t>
  </si>
  <si>
    <t>Vanguard US Multifactor ETF</t>
  </si>
  <si>
    <t>https://vizwealth.com/v/VFMF%2CIWS/2023/t/cy_4!25?show=&amp;align=true</t>
  </si>
  <si>
    <t>CHTTX</t>
  </si>
  <si>
    <t>AMG River Road Mid Cap Value Fund N MF</t>
  </si>
  <si>
    <t>https://vizwealth.com/v/CHTTX%2CIWS/2023/t/cy_4!25?show=&amp;align=true</t>
  </si>
  <si>
    <t>HWAIX</t>
  </si>
  <si>
    <t>Hotchkis &amp; Wiley Value Opportunities Fund I MF</t>
  </si>
  <si>
    <t>https://vizwealth.com/v/HWAIX%2CIWS/2023/t/cy_4!25?show=&amp;align=true</t>
  </si>
  <si>
    <t>iShares Russell Mid-Cap Value ETF</t>
  </si>
  <si>
    <t>https://vizwealth.com/v/IWS%2CIWS/2023/t/cy_4!25?show=&amp;align=true</t>
  </si>
  <si>
    <t>HIMDX</t>
  </si>
  <si>
    <t>Hennessy Cornerstone Mid Cap 30 Fund Institutional MF</t>
  </si>
  <si>
    <t>IWM</t>
  </si>
  <si>
    <t>https://vizwealth.com/v/HIMDX%2CIWM/2023/t/cy_4!25?show=&amp;align=true</t>
  </si>
  <si>
    <t>small-blend</t>
  </si>
  <si>
    <t>Small Blend</t>
  </si>
  <si>
    <t>VSTCX</t>
  </si>
  <si>
    <t>Vanguard Strategic Small-Cap Equity Fund Investor MF</t>
  </si>
  <si>
    <t>https://vizwealth.com/v/VSTCX%2CIWM/2023/t/cy_4!25?show=&amp;align=true</t>
  </si>
  <si>
    <t>TSMNX</t>
  </si>
  <si>
    <t>Nuveen Quant Small/Mid Cap Equity Fund I MF</t>
  </si>
  <si>
    <t>https://vizwealth.com/v/TSMNX%2CIWM/2023/t/cy_4!25?show=&amp;align=true</t>
  </si>
  <si>
    <t>FSMD</t>
  </si>
  <si>
    <t>Fidelity Small-Mid Multifactor ETF</t>
  </si>
  <si>
    <t>https://vizwealth.com/v/FSMD%2CIWM/2023/t/cy_4!25?show=&amp;align=true</t>
  </si>
  <si>
    <t>SMLF</t>
  </si>
  <si>
    <t>iShares US Small-Cap Equity Factor ETF</t>
  </si>
  <si>
    <t>https://vizwealth.com/v/SMLF%2CIWM/2023/t/cy_4!25?show=&amp;align=true</t>
  </si>
  <si>
    <t>PSC</t>
  </si>
  <si>
    <t>Principal U.S. Small-Cap ETF</t>
  </si>
  <si>
    <t>Russell 2000 TR USD</t>
  </si>
  <si>
    <t>https://vizwealth.com/v/PSC%2CIWM/2023/t/cy_4!25?show=&amp;align=true</t>
  </si>
  <si>
    <t>iShares Russell 2000 ETF</t>
  </si>
  <si>
    <t>https://vizwealth.com/v/IWM%2CIWM/2023/t/cy_4!25?show=&amp;align=true</t>
  </si>
  <si>
    <t>OMCIX</t>
  </si>
  <si>
    <t>Oberweis Micro-Cap Fund Institutional MF</t>
  </si>
  <si>
    <t>IWO</t>
  </si>
  <si>
    <t>https://vizwealth.com/v/OMCIX%2CIWO/2023/t/cy_4!25?show=&amp;align=true</t>
  </si>
  <si>
    <t>small-growth</t>
  </si>
  <si>
    <t>Small Growth</t>
  </si>
  <si>
    <t>OBSIX</t>
  </si>
  <si>
    <t>Oberweis Small-Cap Opportunities Fund Inst MF</t>
  </si>
  <si>
    <t>https://vizwealth.com/v/OBSIX%2CIWO/2023/t/cy_4!25?show=&amp;align=true</t>
  </si>
  <si>
    <t>NEAIX</t>
  </si>
  <si>
    <t>Needham Aggressive Growth Fund Instl MF</t>
  </si>
  <si>
    <t>https://vizwealth.com/v/NEAIX%2CIWO/2023/t/cy_4!25?show=&amp;align=true</t>
  </si>
  <si>
    <t>FYC</t>
  </si>
  <si>
    <t>First Trust Small Cap Growth AlphaDEX Fund ETF</t>
  </si>
  <si>
    <t>https://vizwealth.com/v/FYC%2CIWO/2023/t/cy_4!25?show=&amp;align=true</t>
  </si>
  <si>
    <t>JSMD</t>
  </si>
  <si>
    <t>Janus Henderson Small/Mid Cap Growth Alpha ETF</t>
  </si>
  <si>
    <t>https://vizwealth.com/v/JSMD%2CIWO/2023/t/cy_4!25?show=&amp;align=true</t>
  </si>
  <si>
    <t>JSML</t>
  </si>
  <si>
    <t>Janus Henderson Small Cap Growth Alpha ETF</t>
  </si>
  <si>
    <t>https://vizwealth.com/v/JSML%2CIWO/2023/t/cy_4!25?show=&amp;align=true</t>
  </si>
  <si>
    <t>iShares Russell 2000 Growth ETF</t>
  </si>
  <si>
    <t>https://vizwealth.com/v/IWO%2CIWO/2023/t/cy_4!25?show=&amp;align=true</t>
  </si>
  <si>
    <t>BSCMX</t>
  </si>
  <si>
    <t>Brandes Small Cap Value Fund I MF</t>
  </si>
  <si>
    <t>IWN</t>
  </si>
  <si>
    <t>https://vizwealth.com/v/BSCMX%2CIWN/2023/t/cy_4!25?show=&amp;align=true</t>
  </si>
  <si>
    <t>small-value</t>
  </si>
  <si>
    <t>Small Value</t>
  </si>
  <si>
    <t>PMJIX</t>
  </si>
  <si>
    <t>PIMCO RAE US Small Fund Institutional MF</t>
  </si>
  <si>
    <t>https://vizwealth.com/v/PMJIX%2CIWN/2023/t/cy_4!25?show=&amp;align=true</t>
  </si>
  <si>
    <t>XMVM</t>
  </si>
  <si>
    <t>Invesco S&amp;P MidCap Value with Momentum ETF</t>
  </si>
  <si>
    <t>https://vizwealth.com/v/XMVM%2CIWN/2023/t/cy_4!25?show=&amp;align=true</t>
  </si>
  <si>
    <t>AFDZX</t>
  </si>
  <si>
    <t>Applied Finance Explorer Fund Institutional MF</t>
  </si>
  <si>
    <t>Morningstar US Market TR USD</t>
  </si>
  <si>
    <t>https://vizwealth.com/v/AFDZX%2CIWN/2023/t/cy_4!25?show=&amp;align=true</t>
  </si>
  <si>
    <t>FDM</t>
  </si>
  <si>
    <t>First Trust Dow Jones Select MicroCap Index Fund ETF</t>
  </si>
  <si>
    <t>https://vizwealth.com/v/FDM%2CIWN/2023/t/cy_4!25?show=&amp;align=true</t>
  </si>
  <si>
    <t>SDVY</t>
  </si>
  <si>
    <t>First Trust SMID Cap Rising Dividend Achievers ETF</t>
  </si>
  <si>
    <t>https://vizwealth.com/v/SDVY%2CIWN/2023/t/cy_4!25?show=&amp;align=true</t>
  </si>
  <si>
    <t>iShares Russell 2000 Value ETF</t>
  </si>
  <si>
    <t>https://vizwealth.com/v/IWN%2CIWN/2023/t/cy_4!25?show=&amp;align=true</t>
  </si>
  <si>
    <t>INTERNATIONAL EQUITY FUNDS</t>
  </si>
  <si>
    <t>HEFA</t>
  </si>
  <si>
    <t>iShares Currency Hedged MSCI EAFE ETF</t>
  </si>
  <si>
    <t>International Equity</t>
  </si>
  <si>
    <t>MSCI ACWI Ex USA NR USD</t>
  </si>
  <si>
    <t>EFA</t>
  </si>
  <si>
    <t>https://vizwealth.com/v/HEFA%2CEFA/2023/t/cy_4!25?show=&amp;align=true</t>
  </si>
  <si>
    <t>foreign-large-blend</t>
  </si>
  <si>
    <t>Foreign Large Blend</t>
  </si>
  <si>
    <t>PISIX</t>
  </si>
  <si>
    <t>PIMCO StocksPLUS International Fd (DH) Inst MF</t>
  </si>
  <si>
    <t>MSCI EAFE 100% Hedged NR USD</t>
  </si>
  <si>
    <t>https://vizwealth.com/v/PISIX%2CEFA/2023/t/cy_4!25?show=&amp;align=true</t>
  </si>
  <si>
    <t>HAWX</t>
  </si>
  <si>
    <t>iShares Currency Hedged MSCI ACWI ex US ETF</t>
  </si>
  <si>
    <t>https://vizwealth.com/v/HAWX%2CEFA/2023/t/cy_4!25?show=&amp;align=true</t>
  </si>
  <si>
    <t>DBAW</t>
  </si>
  <si>
    <t>Xtrackers MSCI All Wld x US Hdg Eqty ETF</t>
  </si>
  <si>
    <t>https://vizwealth.com/v/DBAW%2CEFA/2023/t/cy_4!25?show=&amp;align=true</t>
  </si>
  <si>
    <t>Invesco S&amp;P Intl Developed Momentum ETF</t>
  </si>
  <si>
    <t>MSCI EAFE NR USD</t>
  </si>
  <si>
    <t>https://vizwealth.com/v/IDMO%2CEFA/2023/t/cy_4!25?show=&amp;align=true</t>
  </si>
  <si>
    <t>HDIVX</t>
  </si>
  <si>
    <t>Janus Henderson International Dividend Fund I MF</t>
  </si>
  <si>
    <t>MSCI World ex USA NR USD</t>
  </si>
  <si>
    <t>https://vizwealth.com/v/HDIVX%2CEFA/2023/t/cy_4!25?show=&amp;align=true</t>
  </si>
  <si>
    <t>VZICX</t>
  </si>
  <si>
    <t>Vanguard International Core Stock Fund Admiral MF</t>
  </si>
  <si>
    <t>https://vizwealth.com/v/VZICX%2CEFA/2023/t/cy_4!25?show=&amp;align=true</t>
  </si>
  <si>
    <t>iShares MSCI EAFE ETF</t>
  </si>
  <si>
    <t>https://vizwealth.com/v/EFA%2CEFA/2023/t/cy_4!25?show=&amp;align=true</t>
  </si>
  <si>
    <t>GSIMX</t>
  </si>
  <si>
    <t>Goldman Sachs GQG Partners International Oppt Inst MF</t>
  </si>
  <si>
    <t>EFG</t>
  </si>
  <si>
    <t>https://vizwealth.com/v/GSIMX%2CEFG/2023/t/cy_4!25?show=&amp;align=true</t>
  </si>
  <si>
    <t>foreign-large-growth</t>
  </si>
  <si>
    <t>Foreign Large Growth</t>
  </si>
  <si>
    <t>AIMOX</t>
  </si>
  <si>
    <t>AQR International Momentum Style Fund I MF</t>
  </si>
  <si>
    <t>https://vizwealth.com/v/AIMOX%2CEFG/2023/t/cy_4!25?show=&amp;align=true</t>
  </si>
  <si>
    <t>APHIX</t>
  </si>
  <si>
    <t>Artisan International Fund Institutional MF</t>
  </si>
  <si>
    <t>https://vizwealth.com/v/APHIX%2CEFG/2023/t/cy_4!25?show=&amp;align=true</t>
  </si>
  <si>
    <t>PIZ</t>
  </si>
  <si>
    <t>Invesco Dorsey Wright Developed Markets Mo ETF</t>
  </si>
  <si>
    <t>https://vizwealth.com/v/PIZ%2CEFG/2023/t/cy_4!25?show=&amp;align=true</t>
  </si>
  <si>
    <t>WCMI</t>
  </si>
  <si>
    <t>First Trust WCM International Equity ETF</t>
  </si>
  <si>
    <t>https://vizwealth.com/v/WCMI%2CEFG/2023/t/cy_4!25?show=&amp;align=true</t>
  </si>
  <si>
    <t>IDHQ</t>
  </si>
  <si>
    <t>Invesco S&amp;P Internatnl Developed Quality ETF</t>
  </si>
  <si>
    <t>https://vizwealth.com/v/IDHQ%2CEFG/2023/t/cy_4!25?show=&amp;align=true</t>
  </si>
  <si>
    <t>iShares MSCI EAFE Growth ETF</t>
  </si>
  <si>
    <t>https://vizwealth.com/v/EFG%2CEFG/2023/t/cy_4!25?show=&amp;align=true</t>
  </si>
  <si>
    <t>LVHI</t>
  </si>
  <si>
    <t>Franklin Intl Low Volatility High Dividend Index ETF</t>
  </si>
  <si>
    <t>EFV</t>
  </si>
  <si>
    <t>https://vizwealth.com/v/LVHI%2CEFV/2023/t/cy_4!25?show=&amp;align=true</t>
  </si>
  <si>
    <t>foreign-large-value</t>
  </si>
  <si>
    <t>Foreign Large Value</t>
  </si>
  <si>
    <t>EPDPX</t>
  </si>
  <si>
    <t>EuroPac International Dividend Income Fund A MF</t>
  </si>
  <si>
    <t>Bloomberg World ex-US Large-Mid NR USD</t>
  </si>
  <si>
    <t>https://vizwealth.com/v/EPDPX%2CEFV/2023/t/cy_4!25?show=&amp;align=true</t>
  </si>
  <si>
    <t>DFIVX</t>
  </si>
  <si>
    <t>DFA International Value Portfolio Institutional MF</t>
  </si>
  <si>
    <t>https://vizwealth.com/v/DFIVX%2CEFV/2023/t/cy_4!25?show=&amp;align=true</t>
  </si>
  <si>
    <t>JIESX</t>
  </si>
  <si>
    <t>JPMorgan Developed International Value Fund I MF</t>
  </si>
  <si>
    <t>https://vizwealth.com/v/JIESX%2CEFV/2023/t/cy_4!25?show=&amp;align=true</t>
  </si>
  <si>
    <t>iShares MSCI EAFE Value ETF</t>
  </si>
  <si>
    <t>https://vizwealth.com/v/EFV%2CEFV/2023/t/cy_4!25?show=&amp;align=true</t>
  </si>
  <si>
    <t>VictoryShares International Value Momentum ETF</t>
  </si>
  <si>
    <t>MSCI ACWI NR USD</t>
  </si>
  <si>
    <t>https://vizwealth.com/v/UIVM%2CEFV/2023/t/cy_4!25?show=&amp;align=true</t>
  </si>
  <si>
    <t>IEGFX</t>
  </si>
  <si>
    <t>Invesco International Small Company Fund R6 MF</t>
  </si>
  <si>
    <t>https://vizwealth.com/v/IEGFX%2CEFA/2023/t/cy_4!25?show=&amp;align=true</t>
  </si>
  <si>
    <t>foreign-small-mid-blend</t>
  </si>
  <si>
    <t>Foreign Small/Mid Blend</t>
  </si>
  <si>
    <t>NAPIX</t>
  </si>
  <si>
    <t>Voya Multi-Manager International Small Cap Fund I MF</t>
  </si>
  <si>
    <t>https://vizwealth.com/v/NAPIX%2CEFA/2023/t/cy_4!25?show=&amp;align=true</t>
  </si>
  <si>
    <t>GICIX</t>
  </si>
  <si>
    <t>Goldman Sachs Intl Small Cap Insights Fund Inst MF</t>
  </si>
  <si>
    <t>MSCI EAFE IMI NR USD</t>
  </si>
  <si>
    <t>https://vizwealth.com/v/GICIX%2CEFA/2023/t/cy_4!25?show=&amp;align=true</t>
  </si>
  <si>
    <t>ISCF</t>
  </si>
  <si>
    <t>iShares Intl Small Cap Equity Factor ETF</t>
  </si>
  <si>
    <t>S&amp;P Developed Ex US BMI TR USD</t>
  </si>
  <si>
    <t>https://vizwealth.com/v/ISCF%2CEFA/2023/t/cy_4!25?show=&amp;align=true</t>
  </si>
  <si>
    <t>Schwab International Small-Cap Equity ETF</t>
  </si>
  <si>
    <t>https://vizwealth.com/v/SCHC%2CEFA/2023/t/cy_4!25?show=&amp;align=true</t>
  </si>
  <si>
    <t>VSS</t>
  </si>
  <si>
    <t>Vanguard FTSE All-World ex-US Small-Cap Index ETF</t>
  </si>
  <si>
    <t>FTSE Global All Cap ex US TR USD</t>
  </si>
  <si>
    <t>https://vizwealth.com/v/VSS%2CEFA/2023/t/cy_4!25?show=&amp;align=true</t>
  </si>
  <si>
    <t>OBIIX</t>
  </si>
  <si>
    <t>Oberweis International Opportunities Fund Inst MF</t>
  </si>
  <si>
    <t>https://vizwealth.com/v/OBIIX%2CEFA/2023/t/cy_4!25?show=&amp;align=true</t>
  </si>
  <si>
    <t>foreign-small-mid-growth</t>
  </si>
  <si>
    <t>Foreign Small/Mid Growth</t>
  </si>
  <si>
    <t>ISCIX</t>
  </si>
  <si>
    <t>Federated Hermes Intl Small-Mid Company Fd Inst MF</t>
  </si>
  <si>
    <t>https://vizwealth.com/v/ISCIX%2CEFA/2023/t/cy_4!25?show=&amp;align=true</t>
  </si>
  <si>
    <t>DRIOX</t>
  </si>
  <si>
    <t>Driehaus International Small Cap Growth Fund MF</t>
  </si>
  <si>
    <t>https://vizwealth.com/v/DRIOX%2CEFA/2023/t/cy_4!25?show=&amp;align=true</t>
  </si>
  <si>
    <t>MOWIX</t>
  </si>
  <si>
    <t>Moerus Worldwide Value Fund Institutional MF</t>
  </si>
  <si>
    <t>https://vizwealth.com/v/MOWIX%2CEFA/2023/t/cy_4!25?show=&amp;align=true</t>
  </si>
  <si>
    <t>foreign-small-mid-value</t>
  </si>
  <si>
    <t>Foreign Small/Mid Value</t>
  </si>
  <si>
    <t>BISMX</t>
  </si>
  <si>
    <t>Brandes International Small Cap Equity Fund I MF</t>
  </si>
  <si>
    <t>https://vizwealth.com/v/BISMX%2CEFA/2023/t/cy_4!25?show=&amp;align=true</t>
  </si>
  <si>
    <t>KGGIX</t>
  </si>
  <si>
    <t>Kopernik Global All-Cap Fund I MF</t>
  </si>
  <si>
    <t>https://vizwealth.com/v/KGGIX%2CEFA/2023/t/cy_4!25?show=&amp;align=true</t>
  </si>
  <si>
    <t>DDLS</t>
  </si>
  <si>
    <t>WisdomTree Dynamic International SmallCap Eq Fund ETF</t>
  </si>
  <si>
    <t>MSCI EAFE NR LCL</t>
  </si>
  <si>
    <t>https://vizwealth.com/v/DDLS%2CEFA/2023/t/cy_4!25?show=&amp;align=true</t>
  </si>
  <si>
    <t>AVDV</t>
  </si>
  <si>
    <t>Avantis International Small Cap Value ETF</t>
  </si>
  <si>
    <t>https://vizwealth.com/v/AVDV%2CEFA/2023/t/cy_4!25?show=&amp;align=true</t>
  </si>
  <si>
    <t>EICOX</t>
  </si>
  <si>
    <t>Eaton Vance Emerging and Frontier Countries Eq I MF</t>
  </si>
  <si>
    <t>MSCI EM NR USD</t>
  </si>
  <si>
    <t>EEM</t>
  </si>
  <si>
    <t>https://vizwealth.com/v/EICOX%2CEEM/2023/t/cy_4!25?show=&amp;align=true</t>
  </si>
  <si>
    <t>diversified-emerging-mkts</t>
  </si>
  <si>
    <t>Diversified Emerging Mkts</t>
  </si>
  <si>
    <t>LSVZX</t>
  </si>
  <si>
    <t>LSV Emerging Markets Equity Fund Inst MF</t>
  </si>
  <si>
    <t>https://vizwealth.com/v/LSVZX%2CEEM/2023/t/cy_4!25?show=&amp;align=true</t>
  </si>
  <si>
    <t>PZIEX</t>
  </si>
  <si>
    <t>Pzena Emerging Markets Value Fund Institutional MF</t>
  </si>
  <si>
    <t>https://vizwealth.com/v/PZIEX%2CEEM/2023/t/cy_4!25?show=&amp;align=true</t>
  </si>
  <si>
    <t>FRDM</t>
  </si>
  <si>
    <t>Freedom 100 Emerging Markets ETF</t>
  </si>
  <si>
    <t>Solactive GBS EM L&amp;M Cap TR USD</t>
  </si>
  <si>
    <t>https://vizwealth.com/v/FRDM%2CEEM/2023/t/cy_4!25?show=&amp;align=true</t>
  </si>
  <si>
    <t>SPDR S&amp;P Emerging Markets Dividend ETF</t>
  </si>
  <si>
    <t>https://vizwealth.com/v/EDIV%2CEEM/2023/t/cy_4!25?show=&amp;align=true</t>
  </si>
  <si>
    <t>DVYE</t>
  </si>
  <si>
    <t>iShares Emerging Markets Dividend ETF</t>
  </si>
  <si>
    <t>S&amp;P Emerging BMI TR USD</t>
  </si>
  <si>
    <t>https://vizwealth.com/v/DVYE%2CEEM/2023/t/cy_4!25?show=&amp;align=true</t>
  </si>
  <si>
    <t>iShares MSCI Emerging Markets ETF</t>
  </si>
  <si>
    <t>https://vizwealth.com/v/EEM%2CEEM/2023/t/cy_4!25?show=&amp;align=true</t>
  </si>
  <si>
    <t>IPAC</t>
  </si>
  <si>
    <t>iShares Core MSCI Pacific ETF</t>
  </si>
  <si>
    <t>VPL</t>
  </si>
  <si>
    <t>https://vizwealth.com/v/IPAC%2CVPL/2023/t/cy_4!25?show=&amp;align=true</t>
  </si>
  <si>
    <t>diversified-pacific-asia</t>
  </si>
  <si>
    <t>Diversified Pacific/Asia</t>
  </si>
  <si>
    <t>VPADX</t>
  </si>
  <si>
    <t>Vanguard Pacific Stock Index Fund Admiral MF</t>
  </si>
  <si>
    <t>https://vizwealth.com/v/VPADX%2CVPL/2023/t/cy_4!25?show=&amp;align=true</t>
  </si>
  <si>
    <t>Vanguard Pacific Stock Index Fund ETF</t>
  </si>
  <si>
    <t>https://vizwealth.com/v/VPL%2CVPL/2023/t/cy_4!25?show=&amp;align=true</t>
  </si>
  <si>
    <t>FPBFX</t>
  </si>
  <si>
    <t>Fidelity Pacific Basin Fund MF</t>
  </si>
  <si>
    <t>MSCI AC Pacific NR USD</t>
  </si>
  <si>
    <t>https://vizwealth.com/v/FPBFX%2CVPL/2023/t/cy_4!25?show=&amp;align=true</t>
  </si>
  <si>
    <t>MIPIX</t>
  </si>
  <si>
    <t>Matthews Asia Dividend Fund Institutional MF</t>
  </si>
  <si>
    <t>MSCI AC Asia Pacific NR USD</t>
  </si>
  <si>
    <t>https://vizwealth.com/v/MIPIX%2CVPL/2023/t/cy_4!25?show=&amp;align=true</t>
  </si>
  <si>
    <t>BBAX</t>
  </si>
  <si>
    <t>JPMorgan BetaBuilders Dev Asia Pacific ex-Japan ETF</t>
  </si>
  <si>
    <t>Morningstar Dev APAC xJpn TME NR USD</t>
  </si>
  <si>
    <t>https://vizwealth.com/v/BBAX%2CEFA/2023/t/cy_4!25?show=&amp;align=true</t>
  </si>
  <si>
    <t>pacific-asia-ex-japan-stk</t>
  </si>
  <si>
    <t>Pacific/Asia ex-Japan Stk</t>
  </si>
  <si>
    <t>EPP</t>
  </si>
  <si>
    <t>iShares MSCI Pacific ex Japan ETF</t>
  </si>
  <si>
    <t>https://vizwealth.com/v/EPP%2CEFA/2023/t/cy_4!25?show=&amp;align=true</t>
  </si>
  <si>
    <t>GMF</t>
  </si>
  <si>
    <t>SPDR S&amp;P Emerging Asia Pacific ETF</t>
  </si>
  <si>
    <t>https://vizwealth.com/v/GMF%2CEFA/2023/t/cy_4!25?show=&amp;align=true</t>
  </si>
  <si>
    <t>ASIAX</t>
  </si>
  <si>
    <t>Invesco Asia Pacific Equity Fund A MF</t>
  </si>
  <si>
    <t>MSCI AC Asia Pac Ex JPN NR USD</t>
  </si>
  <si>
    <t>https://vizwealth.com/v/ASIAX%2CEFA/2023/t/cy_4!25?show=&amp;align=true</t>
  </si>
  <si>
    <t>FERIX</t>
  </si>
  <si>
    <t>Fidelity Advisor Emerging Asia Fund I MF</t>
  </si>
  <si>
    <t>MSCI AC Asia Ex Japan NR USD</t>
  </si>
  <si>
    <t>https://vizwealth.com/v/FERIX%2CEFA/2023/t/cy_4!25?show=&amp;align=true</t>
  </si>
  <si>
    <t>FSEAX</t>
  </si>
  <si>
    <t>Fidelity Emerging Asia Fund MF</t>
  </si>
  <si>
    <t>https://vizwealth.com/v/FSEAX%2CEFA/2023/t/cy_4!25?show=&amp;align=true</t>
  </si>
  <si>
    <t>EUFN</t>
  </si>
  <si>
    <t>iShares MSCI Europe Financials ETF</t>
  </si>
  <si>
    <t>Sector Equity</t>
  </si>
  <si>
    <t>VGK</t>
  </si>
  <si>
    <t>https://vizwealth.com/v/EUFN%2CVGK/2023/t/cy_4!25?show=&amp;align=true</t>
  </si>
  <si>
    <t>europe-stock</t>
  </si>
  <si>
    <t>Europe Stock</t>
  </si>
  <si>
    <t>OPPE</t>
  </si>
  <si>
    <t>WisdomTree European Opportunities Fund ETF</t>
  </si>
  <si>
    <t>MSCI Europe NR USD</t>
  </si>
  <si>
    <t>https://vizwealth.com/v/OPPE%2CVGK/2023/t/cy_4!25?show=&amp;align=true</t>
  </si>
  <si>
    <t>HEZU</t>
  </si>
  <si>
    <t>iShares Currency Hedged MSCI Eurozone ETF</t>
  </si>
  <si>
    <t>https://vizwealth.com/v/HEZU%2CVGK/2023/t/cy_4!25?show=&amp;align=true</t>
  </si>
  <si>
    <t>VEUVX</t>
  </si>
  <si>
    <t>JPMorgan Europe Dynamic Fund R6 MF</t>
  </si>
  <si>
    <t>https://vizwealth.com/v/VEUVX%2CVGK/2023/t/cy_4!25?show=&amp;align=true</t>
  </si>
  <si>
    <t>HFEIX</t>
  </si>
  <si>
    <t>Janus Henderson European Focus Fund I MF</t>
  </si>
  <si>
    <t>https://vizwealth.com/v/HFEIX%2CVGK/2023/t/cy_4!25?show=&amp;align=true</t>
  </si>
  <si>
    <t>Vanguard European Stock Index Fund ETF</t>
  </si>
  <si>
    <t>https://vizwealth.com/v/VGK%2CVGK/2023/t/cy_4!25?show=&amp;align=true</t>
  </si>
  <si>
    <t>VEUSX</t>
  </si>
  <si>
    <t>Vanguard European Stock Index Fund Admiral MF</t>
  </si>
  <si>
    <t>https://vizwealth.com/v/VEUSX%2CVGK/2023/t/cy_4!25?show=&amp;align=true</t>
  </si>
  <si>
    <t>DXJ</t>
  </si>
  <si>
    <t>WisdomTree Japan Hedged Equity Fund ETF</t>
  </si>
  <si>
    <t>MSCI Japan NR LCL</t>
  </si>
  <si>
    <t>EWJ</t>
  </si>
  <si>
    <t>https://vizwealth.com/v/DXJ%2CEWJ/2023/t/cy_4!25?show=&amp;align=true</t>
  </si>
  <si>
    <t>japan-stock</t>
  </si>
  <si>
    <t>Japan Stock</t>
  </si>
  <si>
    <t>HEWJ</t>
  </si>
  <si>
    <t>iShares Currency Hedged MSCI Japan ETF</t>
  </si>
  <si>
    <t>https://vizwealth.com/v/HEWJ%2CEWJ/2023/t/cy_4!25?show=&amp;align=true</t>
  </si>
  <si>
    <t>DBJP</t>
  </si>
  <si>
    <t>Xtrackers MSCI Japan Hedged Equity ETF</t>
  </si>
  <si>
    <t>MSCI Japan NR USD</t>
  </si>
  <si>
    <t>https://vizwealth.com/v/DBJP%2CEWJ/2023/t/cy_4!25?show=&amp;align=true</t>
  </si>
  <si>
    <t>JOF</t>
  </si>
  <si>
    <t>Japan Smaller Capitalization Fund Inc. CEF</t>
  </si>
  <si>
    <t>Russell/Nomura Small Cap TR USD</t>
  </si>
  <si>
    <t>New York Stock Exchange</t>
  </si>
  <si>
    <t>https://vizwealth.com/v/JOF%2CEWJ/2023/t/cy_4!25?show=&amp;align=true</t>
  </si>
  <si>
    <t>cef</t>
  </si>
  <si>
    <t>DFJSX</t>
  </si>
  <si>
    <t>DFA Japanese Small Company Portfolio Institutional MF</t>
  </si>
  <si>
    <t>https://vizwealth.com/v/DFJSX%2CEWJ/2023/t/cy_4!25?show=&amp;align=true</t>
  </si>
  <si>
    <t>iShares MSCI Japan ETF</t>
  </si>
  <si>
    <t>https://vizwealth.com/v/EWJ%2CEWJ/2023/t/cy_4!25?show=&amp;align=true</t>
  </si>
  <si>
    <t>MIJFX</t>
  </si>
  <si>
    <t>Matthews Japan Fund Institutional MF</t>
  </si>
  <si>
    <t>https://vizwealth.com/v/MIJFX%2CEWJ/2023/t/cy_4!25?show=&amp;align=true</t>
  </si>
  <si>
    <t>IIF</t>
  </si>
  <si>
    <t>Morgan Stanley India Investment Fund Inc CEF</t>
  </si>
  <si>
    <t>MSCI India USD</t>
  </si>
  <si>
    <t>INDA</t>
  </si>
  <si>
    <t>https://vizwealth.com/v/IIF%2CINDA/2023/t/cy_4!25?show=&amp;align=true</t>
  </si>
  <si>
    <t>india-equity</t>
  </si>
  <si>
    <t>India Equity</t>
  </si>
  <si>
    <t>EPI</t>
  </si>
  <si>
    <t>WisdomTree India Earnings Fund ETF</t>
  </si>
  <si>
    <t>MSCI India NR USD</t>
  </si>
  <si>
    <t>https://vizwealth.com/v/EPI%2CINDA/2023/t/cy_4!25?show=&amp;align=true</t>
  </si>
  <si>
    <t>SMIN</t>
  </si>
  <si>
    <t>iShares MSCI India Small-Cap ETF</t>
  </si>
  <si>
    <t>https://vizwealth.com/v/SMIN%2CINDA/2023/t/cy_4!25?show=&amp;align=true</t>
  </si>
  <si>
    <t>FLIN</t>
  </si>
  <si>
    <t>Franklin FTSE India ETF</t>
  </si>
  <si>
    <t>FTSE India NR USD</t>
  </si>
  <si>
    <t>https://vizwealth.com/v/FLIN%2CINDA/2023/t/cy_4!25?show=&amp;align=true</t>
  </si>
  <si>
    <t>MINDX</t>
  </si>
  <si>
    <t>Matthews India Fund Investor MF</t>
  </si>
  <si>
    <t>https://vizwealth.com/v/MINDX%2CINDA/2023/t/cy_4!25?show=&amp;align=true</t>
  </si>
  <si>
    <t>INDIX</t>
  </si>
  <si>
    <t>Kotak India Equity Fund I MF</t>
  </si>
  <si>
    <t>MSCI India GR USD</t>
  </si>
  <si>
    <t>https://vizwealth.com/v/INDIX%2CINDA/2023/t/cy_4!25?show=&amp;align=true</t>
  </si>
  <si>
    <t>iShares MSCI India ETF</t>
  </si>
  <si>
    <t>https://vizwealth.com/v/INDA%2CINDA/2023/t/cy_4!25?show=&amp;align=true</t>
  </si>
  <si>
    <t>ETGIX</t>
  </si>
  <si>
    <t>Eaton Vance Greater India Fund A MF</t>
  </si>
  <si>
    <t>https://vizwealth.com/v/ETGIX%2CINDA/2023/t/cy_4!25?show=&amp;align=true</t>
  </si>
  <si>
    <t>TWN</t>
  </si>
  <si>
    <t>Taiwan Fund Inc. CEF</t>
  </si>
  <si>
    <t>TAIEX TR USD</t>
  </si>
  <si>
    <t>FXI</t>
  </si>
  <si>
    <t>https://vizwealth.com/v/TWN%2CFXI/2023/t/cy_4!25?show=&amp;align=true</t>
  </si>
  <si>
    <t>china-region</t>
  </si>
  <si>
    <t>China Region</t>
  </si>
  <si>
    <t>FLTW</t>
  </si>
  <si>
    <t>Franklin FTSE Taiwan ETF</t>
  </si>
  <si>
    <t>FTSE Taiwan (US RIC) NR USD</t>
  </si>
  <si>
    <t>https://vizwealth.com/v/FLTW%2CFXI/2023/t/cy_4!25?show=&amp;align=true</t>
  </si>
  <si>
    <t>EWT</t>
  </si>
  <si>
    <t>iShares MSCI Taiwan ETF</t>
  </si>
  <si>
    <t>https://vizwealth.com/v/EWT%2CFXI/2023/t/cy_4!25?show=&amp;align=true</t>
  </si>
  <si>
    <t>FHKCX</t>
  </si>
  <si>
    <t>Fidelity China Region Fund MF</t>
  </si>
  <si>
    <t>MSCI Golden Dragon NR USD</t>
  </si>
  <si>
    <t>https://vizwealth.com/v/FHKCX%2CFXI/2023/t/cy_4!25?show=&amp;align=true</t>
  </si>
  <si>
    <t>KBA</t>
  </si>
  <si>
    <t>KraneShares Bosera MSCI China A 50 Connect Idx ETF</t>
  </si>
  <si>
    <t>MSCI China All Shares NR USD</t>
  </si>
  <si>
    <t>https://vizwealth.com/v/KBA%2CFXI/2023/t/cy_4!25?show=&amp;align=true</t>
  </si>
  <si>
    <t>iShares China Large-Cap ETF</t>
  </si>
  <si>
    <t>FTSE Emerging All Cap TR USD</t>
  </si>
  <si>
    <t>https://vizwealth.com/v/FXI%2CFXI/2023/t/cy_4!25?show=&amp;align=true</t>
  </si>
  <si>
    <t>CAF</t>
  </si>
  <si>
    <t>Morgan Stanley China A Share Fund Inc CEF</t>
  </si>
  <si>
    <t>https://vizwealth.com/v/CAF%2CFXI/2023/t/cy_4!25?show=&amp;align=true</t>
  </si>
  <si>
    <t>SLAFX</t>
  </si>
  <si>
    <t>DWS Latin America Equity Fund S MF</t>
  </si>
  <si>
    <t>MSCI EM Latin America NR USD</t>
  </si>
  <si>
    <t>ILF</t>
  </si>
  <si>
    <t>https://vizwealth.com/v/SLAFX%2CILF/2023/t/cy_4!25?show=&amp;align=true</t>
  </si>
  <si>
    <t>latin-america-stock</t>
  </si>
  <si>
    <t>Latin America Stock</t>
  </si>
  <si>
    <t>iShares Latin America 40 ETF</t>
  </si>
  <si>
    <t>S&amp;P Latin America 40 NR USD</t>
  </si>
  <si>
    <t>https://vizwealth.com/v/ILF%2CILF/2023/t/cy_4!25?show=&amp;align=true</t>
  </si>
  <si>
    <t>PRLAX</t>
  </si>
  <si>
    <t>T Rowe Price Latin America Fund MF</t>
  </si>
  <si>
    <t>https://vizwealth.com/v/PRLAX%2CILF/2023/t/cy_4!25?show=&amp;align=true</t>
  </si>
  <si>
    <t>FLBR</t>
  </si>
  <si>
    <t>Franklin FTSE Brazil ETF</t>
  </si>
  <si>
    <t>FTSE Brazil NR USD</t>
  </si>
  <si>
    <t>https://vizwealth.com/v/FLBR%2CILF/2023/t/cy_4!25?show=&amp;align=true</t>
  </si>
  <si>
    <t>EWZ</t>
  </si>
  <si>
    <t>iShares MSCI Brazil ETF</t>
  </si>
  <si>
    <t>https://vizwealth.com/v/EWZ%2CILF/2023/t/cy_4!25?show=&amp;align=true</t>
  </si>
  <si>
    <t>ARGT</t>
  </si>
  <si>
    <t>Global X MSCI Argentina ETF</t>
  </si>
  <si>
    <t>ACWI</t>
  </si>
  <si>
    <t>https://vizwealth.com/v/ARGT%2CACWI/2023/t/cy_4!25?show=&amp;align=true</t>
  </si>
  <si>
    <t>miscellaneous-region</t>
  </si>
  <si>
    <t>Miscellaneous Region</t>
  </si>
  <si>
    <t>GREK</t>
  </si>
  <si>
    <t>Global X MSCI Greece ETF</t>
  </si>
  <si>
    <t>MSCI All Greece Select 25-50 NR USD</t>
  </si>
  <si>
    <t>https://vizwealth.com/v/GREK%2CACWI/2023/t/cy_4!25?show=&amp;align=true</t>
  </si>
  <si>
    <t>FICDX</t>
  </si>
  <si>
    <t>Fidelity Canada Fund MF</t>
  </si>
  <si>
    <t>S&amp;P/TSX Composite TR USD</t>
  </si>
  <si>
    <t>https://vizwealth.com/v/FICDX%2CACWI/2023/t/cy_4!25?show=&amp;align=true</t>
  </si>
  <si>
    <t>FLCA</t>
  </si>
  <si>
    <t>Franklin FTSE Canada ETF</t>
  </si>
  <si>
    <t>FTSE Canada NR USD</t>
  </si>
  <si>
    <t>https://vizwealth.com/v/FLCA%2CACWI/2023/t/cy_4!25?show=&amp;align=true</t>
  </si>
  <si>
    <t>IOO</t>
  </si>
  <si>
    <t>iShares Global 100 ETF</t>
  </si>
  <si>
    <t>S&amp;P Global 100 NR USD</t>
  </si>
  <si>
    <t>https://vizwealth.com/v/IOO%2CACWI/2023/t/cy_4!25?show=&amp;align=true</t>
  </si>
  <si>
    <t>global-large-stock-blend</t>
  </si>
  <si>
    <t>Global Large-Stock Blend</t>
  </si>
  <si>
    <t>CFIPX</t>
  </si>
  <si>
    <t>Franklin Global Equity Fund A MF</t>
  </si>
  <si>
    <t>https://vizwealth.com/v/CFIPX%2CACWI/2023/t/cy_4!25?show=&amp;align=true</t>
  </si>
  <si>
    <t>VMNVX</t>
  </si>
  <si>
    <t>Vanguard Global Minimum Volatility Fund Admiral MF</t>
  </si>
  <si>
    <t>FTSE Global All Cap TR USD</t>
  </si>
  <si>
    <t>https://vizwealth.com/v/VMNVX%2CACWI/2023/t/cy_4!25?show=&amp;align=true</t>
  </si>
  <si>
    <t>GSKPX</t>
  </si>
  <si>
    <t>Goldman Sachs Tax-Advantaged Global Eqty Ptf P MF</t>
  </si>
  <si>
    <t>MSCI ACWI IMI NR USD</t>
  </si>
  <si>
    <t>https://vizwealth.com/v/GSKPX%2CACWI/2023/t/cy_4!25?show=&amp;align=true</t>
  </si>
  <si>
    <t>KOKU</t>
  </si>
  <si>
    <t>Xtrackers MSCI Kokusai Equity ETF</t>
  </si>
  <si>
    <t>MSCI World NR USD</t>
  </si>
  <si>
    <t>https://vizwealth.com/v/KOKU%2CACWI/2023/t/cy_4!25?show=&amp;align=true</t>
  </si>
  <si>
    <t>TOK</t>
  </si>
  <si>
    <t>iShares MSCI Kokusai ETF</t>
  </si>
  <si>
    <t>https://vizwealth.com/v/TOK%2CACWI/2023/t/cy_4!25?show=&amp;align=true</t>
  </si>
  <si>
    <t>iShares MSCI ACWI ETF</t>
  </si>
  <si>
    <t>https://vizwealth.com/v/ACWI%2CACWI/2023/t/cy_4!25?show=&amp;align=true</t>
  </si>
  <si>
    <t>JAWWX</t>
  </si>
  <si>
    <t>Janus Henderson Global Research Fund T MF</t>
  </si>
  <si>
    <t>https://vizwealth.com/v/JAWWX%2CACWI/2023/t/cy_4!25?show=&amp;align=true</t>
  </si>
  <si>
    <t>global-large-stock-growth</t>
  </si>
  <si>
    <t>Global Large-Stock Growth</t>
  </si>
  <si>
    <t>MLNIX</t>
  </si>
  <si>
    <t>Morgan Stanley Inst Global Concentrated Ptf I MF</t>
  </si>
  <si>
    <t>https://vizwealth.com/v/MLNIX%2CACWI/2023/t/cy_4!25?show=&amp;align=true</t>
  </si>
  <si>
    <t>IVINX</t>
  </si>
  <si>
    <t>Nomura Global Growth Fund A MF</t>
  </si>
  <si>
    <t>https://vizwealth.com/v/IVINX%2CACWI/2023/t/cy_4!25?show=&amp;align=true</t>
  </si>
  <si>
    <t>VGPMX</t>
  </si>
  <si>
    <t>Vanguard Global Capital Cycles Fund Investor MF</t>
  </si>
  <si>
    <t>https://vizwealth.com/v/VGPMX%2CACWI/2023/t/cy_4!25?show=&amp;align=true</t>
  </si>
  <si>
    <t>global-large-stock-value</t>
  </si>
  <si>
    <t>Global Large-Stock Value</t>
  </si>
  <si>
    <t>AQGRX</t>
  </si>
  <si>
    <t>AQR Global Equity Fund R6 MF</t>
  </si>
  <si>
    <t>https://vizwealth.com/v/AQGRX%2CACWI/2023/t/cy_4!25?show=&amp;align=true</t>
  </si>
  <si>
    <t>PGSYX</t>
  </si>
  <si>
    <t>Victory Pioneer Global Equity Fund Y MF</t>
  </si>
  <si>
    <t>https://vizwealth.com/v/PGSYX%2CACWI/2023/t/cy_4!25?show=&amp;align=true</t>
  </si>
  <si>
    <t>DGT</t>
  </si>
  <si>
    <t>State Street SPDR Global Dow ETF</t>
  </si>
  <si>
    <t>https://vizwealth.com/v/DGT%2CACWI/2023/t/cy_4!25?show=&amp;align=true</t>
  </si>
  <si>
    <t>TAVFX</t>
  </si>
  <si>
    <t>Third Avenue Value Fund Institutional MF</t>
  </si>
  <si>
    <t>https://vizwealth.com/v/TAVFX%2CACWI/2023/t/cy_4!25?show=&amp;align=true</t>
  </si>
  <si>
    <t>global-small-mid-stock</t>
  </si>
  <si>
    <t>Global Small/Mid Stock</t>
  </si>
  <si>
    <t>FLKSX</t>
  </si>
  <si>
    <t>Fidelity Low-Priced Stock K6 MF</t>
  </si>
  <si>
    <t>https://vizwealth.com/v/FLKSX%2CACWI/2023/t/cy_4!25?show=&amp;align=true</t>
  </si>
  <si>
    <t>FLPSX</t>
  </si>
  <si>
    <t>Fidelity Low-Priced Stock Fund MF</t>
  </si>
  <si>
    <t>https://vizwealth.com/v/FLPSX%2CACWI/2023/t/cy_4!25?show=&amp;align=true</t>
  </si>
  <si>
    <t>ROBO</t>
  </si>
  <si>
    <t>ROBO Global Robotics and Automation Index ETF</t>
  </si>
  <si>
    <t>https://vizwealth.com/v/ROBO%2CACWI/2023/t/cy_4!25?show=&amp;align=true</t>
  </si>
  <si>
    <t>SDIV</t>
  </si>
  <si>
    <t>Global X SuperDividend ETF</t>
  </si>
  <si>
    <t>https://vizwealth.com/v/SDIV%2CACWI/2023/t/cy_4!25?show=&amp;align=true</t>
  </si>
  <si>
    <t>SECTOR EQUITY FUNDS</t>
  </si>
  <si>
    <t>FSHOX</t>
  </si>
  <si>
    <t>Fidelity Select Construction and Housing Portfolio MF</t>
  </si>
  <si>
    <t>XLY</t>
  </si>
  <si>
    <t>https://vizwealth.com/v/FSHOX%2CXLY/2023/t/cy_4!25?show=&amp;align=true</t>
  </si>
  <si>
    <t>consumer-cyclical</t>
  </si>
  <si>
    <t>Sectors</t>
  </si>
  <si>
    <t>Consumer Cyclical</t>
  </si>
  <si>
    <t>RTH</t>
  </si>
  <si>
    <t>VanEck Retail ETF</t>
  </si>
  <si>
    <t>https://vizwealth.com/v/RTH%2CXLY/2023/t/cy_4!25?show=&amp;align=true</t>
  </si>
  <si>
    <t>XHB</t>
  </si>
  <si>
    <t>State Street SPDR S&amp;P Homebuilders ETF</t>
  </si>
  <si>
    <t>https://vizwealth.com/v/XHB%2CXLY/2023/t/cy_4!25?show=&amp;align=true</t>
  </si>
  <si>
    <t>PEJ</t>
  </si>
  <si>
    <t>Invesco Leisure and Entertainment ETF</t>
  </si>
  <si>
    <t>https://vizwealth.com/v/PEJ%2CXLY/2023/t/cy_4!25?show=&amp;align=true</t>
  </si>
  <si>
    <t>State Street Cons Disc Sel Sect SPDR Income ETF</t>
  </si>
  <si>
    <t>https://vizwealth.com/v/XLY%2CXLY/2023/t/cy_4!25?show=&amp;align=true</t>
  </si>
  <si>
    <t>VCDAX</t>
  </si>
  <si>
    <t>Vanguard Consumer Discretionary Index Fund Admiral MF</t>
  </si>
  <si>
    <t>MSCI US Investable Market 2500 NR USD</t>
  </si>
  <si>
    <t>https://vizwealth.com/v/VCDAX%2CXLY/2023/t/cy_4!25?show=&amp;align=true</t>
  </si>
  <si>
    <t>FSCPX</t>
  </si>
  <si>
    <t>Fidelity Select Consumer Discretionary Portfolio MF</t>
  </si>
  <si>
    <t>https://vizwealth.com/v/FSCPX%2CXLY/2023/t/cy_4!25?show=&amp;align=true</t>
  </si>
  <si>
    <t>VDC</t>
  </si>
  <si>
    <t>Vanguard Consumer Staples Index Fund ETF</t>
  </si>
  <si>
    <t>MSCI US Investable Market 2500 GR USD</t>
  </si>
  <si>
    <t>XLP</t>
  </si>
  <si>
    <t>https://vizwealth.com/v/VDC%2CXLP/2023/t/cy_4!25?show=&amp;align=true</t>
  </si>
  <si>
    <t>consumer-defensive</t>
  </si>
  <si>
    <t>Consumer Defensive</t>
  </si>
  <si>
    <t>VCSAX</t>
  </si>
  <si>
    <t>Vanguard Consumer Staples Index Fund Admiral MF</t>
  </si>
  <si>
    <t>https://vizwealth.com/v/VCSAX%2CXLP/2023/t/cy_4!25?show=&amp;align=true</t>
  </si>
  <si>
    <t>FSTA</t>
  </si>
  <si>
    <t>Fidelity MSCI Consumer Staples Index ETF</t>
  </si>
  <si>
    <t>https://vizwealth.com/v/FSTA%2CXLP/2023/t/cy_4!25?show=&amp;align=true</t>
  </si>
  <si>
    <t>IYK</t>
  </si>
  <si>
    <t>iShares US Consumer Staples ETF</t>
  </si>
  <si>
    <t>https://vizwealth.com/v/IYK%2CXLP/2023/t/cy_4!25?show=&amp;align=true</t>
  </si>
  <si>
    <t>State Street Cons Staples Sel Sec SPDR Inc ETF</t>
  </si>
  <si>
    <t>https://vizwealth.com/v/XLP%2CXLP/2023/t/cy_4!25?show=&amp;align=true</t>
  </si>
  <si>
    <t>FDFAX</t>
  </si>
  <si>
    <t>Fidelity Select Consumer Staples Portfolio MF</t>
  </si>
  <si>
    <t>https://vizwealth.com/v/FDFAX%2CXLP/2023/t/cy_4!25?show=&amp;align=true</t>
  </si>
  <si>
    <t>XTL</t>
  </si>
  <si>
    <t>State Street SPDR S&amp;P Telecom ETF</t>
  </si>
  <si>
    <t>XLC</t>
  </si>
  <si>
    <t>https://vizwealth.com/v/XTL%2CXLC/2023/t/cy_4!25?show=&amp;align=true</t>
  </si>
  <si>
    <t>communications</t>
  </si>
  <si>
    <t>Communications</t>
  </si>
  <si>
    <t>FBMPX</t>
  </si>
  <si>
    <t>Fidelity Select Communication Services Ptf MF</t>
  </si>
  <si>
    <t>https://vizwealth.com/v/FBMPX%2CXLC/2023/t/cy_4!25?show=&amp;align=true</t>
  </si>
  <si>
    <t>IXP</t>
  </si>
  <si>
    <t>iShares Global Comm Services ETF</t>
  </si>
  <si>
    <t>S&amp;P Glb1200ComSrv4.5/22.5/45 Ca TR USD</t>
  </si>
  <si>
    <t>https://vizwealth.com/v/IXP%2CXLC/2023/t/cy_4!25?show=&amp;align=true</t>
  </si>
  <si>
    <t>State Street Com Svc Sel Sec SPDR ETF</t>
  </si>
  <si>
    <t>https://vizwealth.com/v/XLC%2CXLC/2023/t/cy_4!25?show=&amp;align=true</t>
  </si>
  <si>
    <t>VTCAX</t>
  </si>
  <si>
    <t>Vanguard Communication Services Index Fund Admiral MF</t>
  </si>
  <si>
    <t>https://vizwealth.com/v/VTCAX%2CXLC/2023/t/cy_4!25?show=&amp;align=true</t>
  </si>
  <si>
    <t>FWRLX</t>
  </si>
  <si>
    <t>Fidelity Select Wireless Portfolio MF</t>
  </si>
  <si>
    <t>https://vizwealth.com/v/FWRLX%2CXLC/2023/t/cy_4!25?show=&amp;align=true</t>
  </si>
  <si>
    <t>FELAX</t>
  </si>
  <si>
    <t>Fidelity Advisor Semiconductors Fund A MF</t>
  </si>
  <si>
    <t>XLK</t>
  </si>
  <si>
    <t>https://vizwealth.com/v/FELAX%2CXLK/2023/t/cy_4!25?show=&amp;align=true</t>
  </si>
  <si>
    <t>technology</t>
  </si>
  <si>
    <t>Technology</t>
  </si>
  <si>
    <t>SMH</t>
  </si>
  <si>
    <t>VanEck Semiconductor ETF</t>
  </si>
  <si>
    <t>https://vizwealth.com/v/SMH%2CXLK/2023/t/cy_4!25?show=&amp;align=true</t>
  </si>
  <si>
    <t>Defiance Quantum ETF</t>
  </si>
  <si>
    <t>BlueStar QuantCmpting&amp;Mch Lrning TR USD</t>
  </si>
  <si>
    <t>https://vizwealth.com/v/QTUM%2CXLK/2023/t/cy_4!25?show=&amp;align=true</t>
  </si>
  <si>
    <t>State Street Technology Select Sector SPDR ETF</t>
  </si>
  <si>
    <t>https://vizwealth.com/v/XLK%2CXLK/2023/t/cy_4!25?show=&amp;align=true</t>
  </si>
  <si>
    <t>SLMCX</t>
  </si>
  <si>
    <t>Columbia Seligman Technology &amp; Info Fd A MF</t>
  </si>
  <si>
    <t>https://vizwealth.com/v/SLMCX%2CXLK/2023/t/cy_4!25?show=&amp;align=true</t>
  </si>
  <si>
    <t>FDCPX</t>
  </si>
  <si>
    <t>Fidelity Select Tech Hardware Portfolio MF</t>
  </si>
  <si>
    <t>https://vizwealth.com/v/FDCPX%2CXLK/2023/t/cy_4!25?show=&amp;align=true</t>
  </si>
  <si>
    <t>IAK</t>
  </si>
  <si>
    <t>iShares US Insurance ETF</t>
  </si>
  <si>
    <t>XLF</t>
  </si>
  <si>
    <t>https://vizwealth.com/v/IAK%2CXLF/2023/t/cy_4!25?show=&amp;align=true</t>
  </si>
  <si>
    <t>financial</t>
  </si>
  <si>
    <t>Financial</t>
  </si>
  <si>
    <t>FSPCX</t>
  </si>
  <si>
    <t>Fidelity Select Insurance Portfolio MF</t>
  </si>
  <si>
    <t>https://vizwealth.com/v/FSPCX%2CXLF/2023/t/cy_4!25?show=&amp;align=true</t>
  </si>
  <si>
    <t>KBWP</t>
  </si>
  <si>
    <t>Invesco KBW Property &amp; Casualty Insurance ETF</t>
  </si>
  <si>
    <t>https://vizwealth.com/v/KBWP%2CXLF/2023/t/cy_4!25?show=&amp;align=true</t>
  </si>
  <si>
    <t>KIE</t>
  </si>
  <si>
    <t>State Street SPDR S&amp;P Insurance ETF</t>
  </si>
  <si>
    <t>https://vizwealth.com/v/KIE%2CXLF/2023/t/cy_4!25?show=&amp;align=true</t>
  </si>
  <si>
    <t>RPFGX</t>
  </si>
  <si>
    <t>Davis Financial Fund A MF</t>
  </si>
  <si>
    <t>https://vizwealth.com/v/RPFGX%2CXLF/2023/t/cy_4!25?show=&amp;align=true</t>
  </si>
  <si>
    <t>PRISX</t>
  </si>
  <si>
    <t>T Rowe Price Financial Services Fund MF</t>
  </si>
  <si>
    <t>https://vizwealth.com/v/PRISX%2CXLF/2023/t/cy_4!25?show=&amp;align=true</t>
  </si>
  <si>
    <t>State Street Financial Sel Sec SPDR ETF</t>
  </si>
  <si>
    <t>https://vizwealth.com/v/XLF%2CXLF/2023/t/cy_4!25?show=&amp;align=true</t>
  </si>
  <si>
    <t>STEW</t>
  </si>
  <si>
    <t>SRH Total Return Fund Inc CEF</t>
  </si>
  <si>
    <t>https://vizwealth.com/v/STEW%2CXLF/2023/t/cy_4!25?show=&amp;align=true</t>
  </si>
  <si>
    <t>PPH</t>
  </si>
  <si>
    <t>VanEck Pharmaceutical ETF</t>
  </si>
  <si>
    <t>XLV</t>
  </si>
  <si>
    <t>https://vizwealth.com/v/PPH%2CXLV/2023/t/cy_4!25?show=&amp;align=true</t>
  </si>
  <si>
    <t>health</t>
  </si>
  <si>
    <t>Health</t>
  </si>
  <si>
    <t>IHE</t>
  </si>
  <si>
    <t>iShares US Pharmaceuticals ETF</t>
  </si>
  <si>
    <t>https://vizwealth.com/v/IHE%2CXLV/2023/t/cy_4!25?show=&amp;align=true</t>
  </si>
  <si>
    <t>PJP</t>
  </si>
  <si>
    <t>Invesco Pharmaceuticals ETF</t>
  </si>
  <si>
    <t>https://vizwealth.com/v/PJP%2CXLV/2023/t/cy_4!25?show=&amp;align=true</t>
  </si>
  <si>
    <t>FPHAX</t>
  </si>
  <si>
    <t>Fidelity Select Pharmaceuticals Portfolio MF</t>
  </si>
  <si>
    <t>https://vizwealth.com/v/FPHAX%2CXLV/2023/t/cy_4!25?show=&amp;align=true</t>
  </si>
  <si>
    <t>State Street Health Care Select Sector SPDR ETF</t>
  </si>
  <si>
    <t>https://vizwealth.com/v/XLV%2CXLV/2023/t/cy_4!25?show=&amp;align=true</t>
  </si>
  <si>
    <t>DLHIX</t>
  </si>
  <si>
    <t>Nomura Healthcare Fund Institutional MF</t>
  </si>
  <si>
    <t>https://vizwealth.com/v/DLHIX%2CXLV/2023/t/cy_4!25?show=&amp;align=true</t>
  </si>
  <si>
    <t>JFNIX</t>
  </si>
  <si>
    <t>Janus Henderson Global Life Sciences Fund I MF</t>
  </si>
  <si>
    <t>https://vizwealth.com/v/JFNIX%2CXLV/2023/t/cy_4!25?show=&amp;align=true</t>
  </si>
  <si>
    <t>HQL</t>
  </si>
  <si>
    <t>abrdn Life Sciences Investors CEF</t>
  </si>
  <si>
    <t>NASDAQ Biotechnology TR USD</t>
  </si>
  <si>
    <t>https://vizwealth.com/v/HQL%2CXLV/2023/t/cy_4!25?show=&amp;align=true</t>
  </si>
  <si>
    <t>PPA</t>
  </si>
  <si>
    <t>Invesco Aerospace &amp; Defense ETF</t>
  </si>
  <si>
    <t>XLI</t>
  </si>
  <si>
    <t>https://vizwealth.com/v/PPA%2CXLI/2023/t/cy_4!25?show=&amp;align=true</t>
  </si>
  <si>
    <t>industrials</t>
  </si>
  <si>
    <t>Industrials</t>
  </si>
  <si>
    <t>AIRR</t>
  </si>
  <si>
    <t>First Trust RBA Amer Industrial Renaissance ETF</t>
  </si>
  <si>
    <t>https://vizwealth.com/v/AIRR%2CXLI/2023/t/cy_4!25?show=&amp;align=true</t>
  </si>
  <si>
    <t>iShares US Aerospace &amp; Defense ETF</t>
  </si>
  <si>
    <t>https://vizwealth.com/v/ITA%2CXLI/2023/t/cy_4!25?show=&amp;align=true</t>
  </si>
  <si>
    <t>State Street Industrial Select Sector SPDR ETF</t>
  </si>
  <si>
    <t>https://vizwealth.com/v/XLI%2CXLI/2023/t/cy_4!25?show=&amp;align=true</t>
  </si>
  <si>
    <t>FCLAX</t>
  </si>
  <si>
    <t>Fidelity Advisor Industrials Fund A MF</t>
  </si>
  <si>
    <t>https://vizwealth.com/v/FCLAX%2CXLI/2023/t/cy_4!25?show=&amp;align=true</t>
  </si>
  <si>
    <t>FSLEX</t>
  </si>
  <si>
    <t>Fidelity Select Environment and Alternatv En MF</t>
  </si>
  <si>
    <t>https://vizwealth.com/v/FSLEX%2CXLI/2023/t/cy_4!25?show=&amp;align=true</t>
  </si>
  <si>
    <t>FSDAX</t>
  </si>
  <si>
    <t>Fidelity Select Defense and Aerospace Portfolio MF</t>
  </si>
  <si>
    <t>https://vizwealth.com/v/FSDAX%2CXLI/2023/t/cy_4!25?show=&amp;align=true</t>
  </si>
  <si>
    <t>PAVE</t>
  </si>
  <si>
    <t>Global X US Infrastructure Development ETF</t>
  </si>
  <si>
    <t>IGF</t>
  </si>
  <si>
    <t>https://vizwealth.com/v/PAVE%2CIGF/2023/t/cy_4!25?show=&amp;align=true</t>
  </si>
  <si>
    <t>infrastructure</t>
  </si>
  <si>
    <t>Infrastructure</t>
  </si>
  <si>
    <t>IFRA</t>
  </si>
  <si>
    <t>iShares US Infrastructure ETF</t>
  </si>
  <si>
    <t>https://vizwealth.com/v/IFRA%2CIGF/2023/t/cy_4!25?show=&amp;align=true</t>
  </si>
  <si>
    <t>GLIFX</t>
  </si>
  <si>
    <t>Lazard Global Listed Infrastructure Portfolio Inst MF</t>
  </si>
  <si>
    <t>https://vizwealth.com/v/GLIFX%2CIGF/2023/t/cy_4!25?show=&amp;align=true</t>
  </si>
  <si>
    <t>ASGI</t>
  </si>
  <si>
    <t>abrdn Global Infrastructure Income Fund CEF</t>
  </si>
  <si>
    <t>S&amp;P Global Infrastructure TR USD</t>
  </si>
  <si>
    <t>https://vizwealth.com/v/ASGI%2CIGF/2023/t/cy_4!25?show=&amp;align=true</t>
  </si>
  <si>
    <t>GRID</t>
  </si>
  <si>
    <t>First Trust NASDAQ Cln Edge Smart Grid Infra Ix Fd ETF</t>
  </si>
  <si>
    <t>NASDAQ OMX ClnEdge SmartGridInfra TR USD</t>
  </si>
  <si>
    <t>https://vizwealth.com/v/GRID%2CIGF/2023/t/cy_4!25?show=&amp;align=true</t>
  </si>
  <si>
    <t>iShares Global Infrastructure ETF</t>
  </si>
  <si>
    <t>S&amp;P Global Infrastructure NR USD</t>
  </si>
  <si>
    <t>https://vizwealth.com/v/IGF%2CIGF/2023/t/cy_4!25?show=&amp;align=true</t>
  </si>
  <si>
    <t>RGISX</t>
  </si>
  <si>
    <t>Russell Investments Global Infrastructure Fund S MF</t>
  </si>
  <si>
    <t>https://vizwealth.com/v/RGISX%2CIGF/2023/t/cy_4!25?show=&amp;align=true</t>
  </si>
  <si>
    <t>FGIYX</t>
  </si>
  <si>
    <t>Nuveen Global Infrastructure Fund I MF</t>
  </si>
  <si>
    <t>https://vizwealth.com/v/FGIYX%2CIGF/2023/t/cy_4!25?show=&amp;align=true</t>
  </si>
  <si>
    <t>UTES</t>
  </si>
  <si>
    <t>Virtus Reaves Utilities ETF</t>
  </si>
  <si>
    <t>XLU</t>
  </si>
  <si>
    <t>https://vizwealth.com/v/UTES%2CXLU/2023/t/cy_4!25?show=&amp;align=true</t>
  </si>
  <si>
    <t>utilities</t>
  </si>
  <si>
    <t>Utilities</t>
  </si>
  <si>
    <t>FIUIX</t>
  </si>
  <si>
    <t>Fidelity Select Telecom and Utilities Fund MF</t>
  </si>
  <si>
    <t>https://vizwealth.com/v/FIUIX%2CXLU/2023/t/cy_4!25?show=&amp;align=true</t>
  </si>
  <si>
    <t>FSUTX</t>
  </si>
  <si>
    <t>Fidelity Select Utilities Portfolio MF</t>
  </si>
  <si>
    <t>https://vizwealth.com/v/FSUTX%2CXLU/2023/t/cy_4!25?show=&amp;align=true</t>
  </si>
  <si>
    <t>GASFX</t>
  </si>
  <si>
    <t>Hennessy Gas Utility Fund Investor MF</t>
  </si>
  <si>
    <t>https://vizwealth.com/v/GASFX%2CXLU/2023/t/cy_4!25?show=&amp;align=true</t>
  </si>
  <si>
    <t>FXU</t>
  </si>
  <si>
    <t>First Trust Utilities AlphaDEX Fund ETF</t>
  </si>
  <si>
    <t>https://vizwealth.com/v/FXU%2CXLU/2023/t/cy_4!25?show=&amp;align=true</t>
  </si>
  <si>
    <t>RSPU</t>
  </si>
  <si>
    <t>Invesco S&amp;P 500 Eql Wght Utilities ETF</t>
  </si>
  <si>
    <t>https://vizwealth.com/v/RSPU%2CXLU/2023/t/cy_4!25?show=&amp;align=true</t>
  </si>
  <si>
    <t>State Street Utilities Select Sector SPDR ETF</t>
  </si>
  <si>
    <t>https://vizwealth.com/v/XLU%2CXLU/2023/t/cy_4!25?show=&amp;align=true</t>
  </si>
  <si>
    <t>UTG</t>
  </si>
  <si>
    <t>Reaves Utility Income Fund CEF</t>
  </si>
  <si>
    <t>S&amp;P 500 Utilities TR USD</t>
  </si>
  <si>
    <t>NYSE American</t>
  </si>
  <si>
    <t>https://vizwealth.com/v/UTG%2CXLU/2023/t/cy_4!25?show=&amp;align=true</t>
  </si>
  <si>
    <t>BUI</t>
  </si>
  <si>
    <t>BlackRock Utility Infrastructure &amp; Power Opportunities Trust CEF</t>
  </si>
  <si>
    <t>MSCI WrldSel En,Util&amp;Ind Call Ovr TR USD</t>
  </si>
  <si>
    <t>https://vizwealth.com/v/BUI%2CXLU/2023/t/cy_4!25?show=&amp;align=true</t>
  </si>
  <si>
    <t>PJEQX</t>
  </si>
  <si>
    <t>PGIM US Real Estate Fund R6 MF</t>
  </si>
  <si>
    <t>VNQ</t>
  </si>
  <si>
    <t>https://vizwealth.com/v/PJEQX%2CVNQ/2023/t/cy_4!25?show=&amp;align=true</t>
  </si>
  <si>
    <t>real-estate</t>
  </si>
  <si>
    <t>Real Estate</t>
  </si>
  <si>
    <t>USRT</t>
  </si>
  <si>
    <t>iShares Core US REIT ETF</t>
  </si>
  <si>
    <t>https://vizwealth.com/v/USRT%2CVNQ/2023/t/cy_4!25?show=&amp;align=true</t>
  </si>
  <si>
    <t>DTCR</t>
  </si>
  <si>
    <t>Global X Data Center &amp; Digital Infrastructure ETF</t>
  </si>
  <si>
    <t>https://vizwealth.com/v/DTCR%2CVNQ/2023/t/cy_4!25?show=&amp;align=true</t>
  </si>
  <si>
    <t>BBRE</t>
  </si>
  <si>
    <t>JPMorgan BetaBuilders MSCI US REIT ETF</t>
  </si>
  <si>
    <t>https://vizwealth.com/v/BBRE%2CVNQ/2023/t/cy_4!25?show=&amp;align=true</t>
  </si>
  <si>
    <t>VRREX</t>
  </si>
  <si>
    <t>Virtus Duff &amp; Phelps Real Estate Securities Fd R6 MF</t>
  </si>
  <si>
    <t>FT Wilshire 5000 TR USD</t>
  </si>
  <si>
    <t>https://vizwealth.com/v/VRREX%2CVNQ/2023/t/cy_4!25?show=&amp;align=true</t>
  </si>
  <si>
    <t>BRIIX</t>
  </si>
  <si>
    <t>Baron Real Estate Income Fund Institutional MF</t>
  </si>
  <si>
    <t>MSCI US REIT NR USD</t>
  </si>
  <si>
    <t>https://vizwealth.com/v/BRIIX%2CVNQ/2023/t/cy_4!25?show=&amp;align=true</t>
  </si>
  <si>
    <t>JRS</t>
  </si>
  <si>
    <t>Nuveen Real Estate Income Fund. CEF</t>
  </si>
  <si>
    <t>https://vizwealth.com/v/JRS%2CVNQ/2023/t/cy_4!25?show=&amp;align=true</t>
  </si>
  <si>
    <t>Vanguard Real Estate Index Fund ETF</t>
  </si>
  <si>
    <t>https://vizwealth.com/v/VNQ%2CVNQ/2023/t/cy_4!25?show=&amp;align=true</t>
  </si>
  <si>
    <t>NRO</t>
  </si>
  <si>
    <t>Neuberger Real Estate Securities Income Fund Inc. CEF</t>
  </si>
  <si>
    <t>FTSE Nareit All Equity REITs TR USD</t>
  </si>
  <si>
    <t>https://vizwealth.com/v/NRO%2CVNQ/2023/t/cy_4!25?show=&amp;align=true</t>
  </si>
  <si>
    <t>TAREX</t>
  </si>
  <si>
    <t>Third Avenue Real Estate Value Fund Institutional MF</t>
  </si>
  <si>
    <t>VNQI</t>
  </si>
  <si>
    <t>https://vizwealth.com/v/TAREX%2CVNQI/2023/t/cy_4!25?show=&amp;align=true</t>
  </si>
  <si>
    <t>global-real-estate</t>
  </si>
  <si>
    <t>Global Real Estate</t>
  </si>
  <si>
    <t>ARYNX</t>
  </si>
  <si>
    <t>American Century Global Real Estate Fund I MF</t>
  </si>
  <si>
    <t>S&amp;P Devlp REIT TR USD</t>
  </si>
  <si>
    <t>https://vizwealth.com/v/ARYNX%2CVNQI/2023/t/cy_4!25?show=&amp;align=true</t>
  </si>
  <si>
    <t>DRLIX</t>
  </si>
  <si>
    <t>BNY Mellon Dvlpd Mrkts Real Estate Securities Fd I MF</t>
  </si>
  <si>
    <t>https://vizwealth.com/v/DRLIX%2CVNQI/2023/t/cy_4!25?show=&amp;align=true</t>
  </si>
  <si>
    <t>GQRE</t>
  </si>
  <si>
    <t>FlexShares Global Quality Real Estate Index Fund ETF</t>
  </si>
  <si>
    <t>https://vizwealth.com/v/GQRE%2CVNQI/2023/t/cy_4!25?show=&amp;align=true</t>
  </si>
  <si>
    <t>AWP</t>
  </si>
  <si>
    <t>abrdn Global Premier Properties Fund CEF</t>
  </si>
  <si>
    <t>FTSE EPRA Nareit Global Ex US TR USD</t>
  </si>
  <si>
    <t>https://vizwealth.com/v/AWP%2CVNQI/2023/t/cy_4!25?show=&amp;align=true</t>
  </si>
  <si>
    <t>VGSR</t>
  </si>
  <si>
    <t>Vert Global Sustainable Real Estate ETF</t>
  </si>
  <si>
    <t>https://vizwealth.com/v/VGSR%2CVNQI/2023/t/cy_4!25?show=&amp;align=true</t>
  </si>
  <si>
    <t>Vanguard Global ex-US Real Estate Index Fd ETF</t>
  </si>
  <si>
    <t>https://vizwealth.com/v/VNQI%2CVNQI/2023/t/cy_4!25?show=&amp;align=true</t>
  </si>
  <si>
    <t>RSNYX</t>
  </si>
  <si>
    <t>Victory Global Energy Transition Fund Y MF</t>
  </si>
  <si>
    <t>XLB</t>
  </si>
  <si>
    <t>https://vizwealth.com/v/RSNYX%2CXLB/2023/t/cy_4!25?show=&amp;align=true</t>
  </si>
  <si>
    <t>natural-resources</t>
  </si>
  <si>
    <t>Natural Resources</t>
  </si>
  <si>
    <t>GRHIX</t>
  </si>
  <si>
    <t>Goehring &amp; Rozencwajg Resources Fund Institutional MF</t>
  </si>
  <si>
    <t>https://vizwealth.com/v/GRHIX%2CXLB/2023/t/cy_4!25?show=&amp;align=true</t>
  </si>
  <si>
    <t>AVALX</t>
  </si>
  <si>
    <t>Aegis Value Fund I MF</t>
  </si>
  <si>
    <t>https://vizwealth.com/v/AVALX%2CXLB/2023/t/cy_4!25?show=&amp;align=true</t>
  </si>
  <si>
    <t>URA</t>
  </si>
  <si>
    <t>Global X Uranium ETF</t>
  </si>
  <si>
    <t>Solactive Gbl Uranium&amp;Nclr Cmpnts TR USD</t>
  </si>
  <si>
    <t>https://vizwealth.com/v/URA%2CXLB/2023/t/cy_4!25?show=&amp;align=true</t>
  </si>
  <si>
    <t>XME</t>
  </si>
  <si>
    <t>State Street SPDR S&amp;P Metals &amp; Mining ETF</t>
  </si>
  <si>
    <t>https://vizwealth.com/v/XME%2CXLB/2023/t/cy_4!25?show=&amp;align=true</t>
  </si>
  <si>
    <t>NLR</t>
  </si>
  <si>
    <t>VanEck Uranium and Nuclear ETF</t>
  </si>
  <si>
    <t>https://vizwealth.com/v/NLR%2CXLB/2023/t/cy_4!25?show=&amp;align=true</t>
  </si>
  <si>
    <t>GGN</t>
  </si>
  <si>
    <t>GAMCO Global Gold Natural Resources &amp; Income Trust CEF</t>
  </si>
  <si>
    <t>CBOE S&amp;P 500 BuyWrite TR USD</t>
  </si>
  <si>
    <t>https://vizwealth.com/v/GGN%2CXLB/2023/t/cy_4!25?show=&amp;align=true</t>
  </si>
  <si>
    <t>BCX</t>
  </si>
  <si>
    <t>BlackRock Resources &amp; Commodities Strategy Trust CEF</t>
  </si>
  <si>
    <t>MSCI ACWI Slct Liq Ntrl Rsrcs CllOvr USD</t>
  </si>
  <si>
    <t>https://vizwealth.com/v/BCX%2CXLB/2023/t/cy_4!25?show=&amp;align=true</t>
  </si>
  <si>
    <t>State Street Materials Select Sector SPDR ETF</t>
  </si>
  <si>
    <t>https://vizwealth.com/v/XLB%2CXLB/2023/t/cy_4!25?show=&amp;align=true</t>
  </si>
  <si>
    <t>MLPX</t>
  </si>
  <si>
    <t>Global X MLP &amp; Energy Infrastructure ETF</t>
  </si>
  <si>
    <t>https://vizwealth.com/v/MLPX%2CMLPX/2023/t/cy_4!25?show=&amp;align=true</t>
  </si>
  <si>
    <t>energy-limited-partnership</t>
  </si>
  <si>
    <t>Energy Limited Partnership</t>
  </si>
  <si>
    <t>TPYP</t>
  </si>
  <si>
    <t>Tortoise North American Pipeline Fund ETF</t>
  </si>
  <si>
    <t>https://vizwealth.com/v/TPYP%2CMLPX/2023/t/cy_4!25?show=&amp;align=true</t>
  </si>
  <si>
    <t>ENFR</t>
  </si>
  <si>
    <t>ALPS Alerian Energy Infrastructure ETF</t>
  </si>
  <si>
    <t>Bloomberg US 1000 TR USD</t>
  </si>
  <si>
    <t>https://vizwealth.com/v/ENFR%2CMLPX/2023/t/cy_4!25?show=&amp;align=true</t>
  </si>
  <si>
    <t>MLPTX</t>
  </si>
  <si>
    <t>Invesco SteelPath MLP Select 40 Fund Y MF</t>
  </si>
  <si>
    <t>https://vizwealth.com/v/MLPTX%2CMLPX/2023/t/cy_4!25?show=&amp;align=true</t>
  </si>
  <si>
    <t>MLPDX</t>
  </si>
  <si>
    <t>Invesco SteelPath MLP Income Fund A MF</t>
  </si>
  <si>
    <t>https://vizwealth.com/v/MLPDX%2CMLPX/2023/t/cy_4!25?show=&amp;align=true</t>
  </si>
  <si>
    <t>EMO</t>
  </si>
  <si>
    <t>ClearBridge Energy Midstream Opportunity Fund Inc CEF</t>
  </si>
  <si>
    <t>Alerian MLP</t>
  </si>
  <si>
    <t>https://vizwealth.com/v/EMO%2CMLPX/2023/t/cy_4!25?show=&amp;align=true</t>
  </si>
  <si>
    <t>CSHZX</t>
  </si>
  <si>
    <t>NYLI Cushing MLP Premier Fund I MF</t>
  </si>
  <si>
    <t>https://vizwealth.com/v/CSHZX%2CMLPX/2023/t/cy_4!25?show=&amp;align=true</t>
  </si>
  <si>
    <t>FNARX</t>
  </si>
  <si>
    <t>Fidelity Select Natural Resources Fund MF</t>
  </si>
  <si>
    <t>XLE</t>
  </si>
  <si>
    <t>https://vizwealth.com/v/FNARX%2CXLE/2023/t/cy_4!25?show=&amp;align=true</t>
  </si>
  <si>
    <t>equity-energy</t>
  </si>
  <si>
    <t>Equity Energy</t>
  </si>
  <si>
    <t>PEO</t>
  </si>
  <si>
    <t>Adams Natural Resources Fund Inc CEF</t>
  </si>
  <si>
    <t>https://vizwealth.com/v/PEO%2CXLE/2023/t/cy_4!25?show=&amp;align=true</t>
  </si>
  <si>
    <t>State Street Energy Select Sector SPDR ETF</t>
  </si>
  <si>
    <t>https://vizwealth.com/v/XLE%2CXLE/2023/t/cy_4!25?show=&amp;align=true</t>
  </si>
  <si>
    <t>RSPG</t>
  </si>
  <si>
    <t>Invesco S&amp;P 500 Eql Wght Energy ETF</t>
  </si>
  <si>
    <t>https://vizwealth.com/v/RSPG%2CXLE/2023/t/cy_4!25?show=&amp;align=true</t>
  </si>
  <si>
    <t>FENY</t>
  </si>
  <si>
    <t>Fidelity MSCI Energy Index ETF</t>
  </si>
  <si>
    <t>https://vizwealth.com/v/FENY%2CXLE/2023/t/cy_4!25?show=&amp;align=true</t>
  </si>
  <si>
    <t>FSENX</t>
  </si>
  <si>
    <t>Fidelity Select Energy Portfolio MF</t>
  </si>
  <si>
    <t>https://vizwealth.com/v/FSENX%2CXLE/2023/t/cy_4!25?show=&amp;align=true</t>
  </si>
  <si>
    <t>BGR</t>
  </si>
  <si>
    <t>Blackrock Energy &amp; Resources Trust CEF</t>
  </si>
  <si>
    <t>MSCI World Energy Call Overwrite TR USD</t>
  </si>
  <si>
    <t>https://vizwealth.com/v/BGR%2CXLE/2023/t/cy_4!25?show=&amp;align=true</t>
  </si>
  <si>
    <t>IENAX</t>
  </si>
  <si>
    <t>Invesco Energy Fund A MF</t>
  </si>
  <si>
    <t>https://vizwealth.com/v/IENAX%2CXLE/2023/t/cy_4!25?show=&amp;align=true</t>
  </si>
  <si>
    <t>FEGIX</t>
  </si>
  <si>
    <t>First Eagle Gold Fund I MF</t>
  </si>
  <si>
    <t>GDX</t>
  </si>
  <si>
    <t>https://vizwealth.com/v/FEGIX%2CGDX/2023/t/cy_4!25?show=&amp;align=true</t>
  </si>
  <si>
    <t>equity-precious-metals</t>
  </si>
  <si>
    <t>Equity Precious Metals</t>
  </si>
  <si>
    <t>EKWYX</t>
  </si>
  <si>
    <t>Allspring Precious Metals Fund Inst MF</t>
  </si>
  <si>
    <t>https://vizwealth.com/v/EKWYX%2CGDX/2023/t/cy_4!25?show=&amp;align=true</t>
  </si>
  <si>
    <t>OCMAX</t>
  </si>
  <si>
    <t>OCM Gold Fund Atlas MF</t>
  </si>
  <si>
    <t>https://vizwealth.com/v/OCMAX%2CGDX/2023/t/cy_4!25?show=&amp;align=true</t>
  </si>
  <si>
    <t>ASA</t>
  </si>
  <si>
    <t>ASA Gold and Precious Metals Ltd CEF</t>
  </si>
  <si>
    <t>NYSE Arca Gold Miners USD</t>
  </si>
  <si>
    <t>https://vizwealth.com/v/ASA%2CGDX/2023/t/cy_4!25?show=&amp;align=true</t>
  </si>
  <si>
    <t>RING</t>
  </si>
  <si>
    <t>iShares MSCI Global Gold Miners ETF</t>
  </si>
  <si>
    <t>https://vizwealth.com/v/RING%2CGDX/2023/t/cy_4!25?show=&amp;align=true</t>
  </si>
  <si>
    <t>VanEck Gold Miners ETF</t>
  </si>
  <si>
    <t>https://vizwealth.com/v/GDX%2CGDX/2023/t/cy_4!25?show=&amp;align=true</t>
  </si>
  <si>
    <t>GDXJ</t>
  </si>
  <si>
    <t>VanEck Junior Gold Miners ETF</t>
  </si>
  <si>
    <t>https://vizwealth.com/v/GDXJ%2CGDX/2023/t/cy_4!25?show=&amp;align=true</t>
  </si>
  <si>
    <t>WWWFX</t>
  </si>
  <si>
    <t>Kinetics Internet Fund No Load MF</t>
  </si>
  <si>
    <t>https://vizwealth.com/v/WWWFX%2CSPY/2023/t/cy_4!25?show=&amp;align=true</t>
  </si>
  <si>
    <t>miscellaneous-sector</t>
  </si>
  <si>
    <t>Miscellaneous Sector</t>
  </si>
  <si>
    <t>XT</t>
  </si>
  <si>
    <t>iShares Future Exponential Technologies ETF</t>
  </si>
  <si>
    <t>https://vizwealth.com/v/XT%2CSPY/2023/t/cy_4!25?show=&amp;align=true</t>
  </si>
  <si>
    <t>FAIRX</t>
  </si>
  <si>
    <t>Fairholme Fund MF</t>
  </si>
  <si>
    <t>https://vizwealth.com/v/FAIRX%2CSPY/2023/t/cy_4!25?show=&amp;align=true</t>
  </si>
  <si>
    <t>DRIV</t>
  </si>
  <si>
    <t>Global X Autonomous &amp; Electric Vehicles ETF</t>
  </si>
  <si>
    <t>https://vizwealth.com/v/DRIV%2CSPY/2023/t/cy_4!25?show=&amp;align=true</t>
  </si>
  <si>
    <t>BOTZ</t>
  </si>
  <si>
    <t>Global X Robotics &amp; Artificial Intelligence ETF</t>
  </si>
  <si>
    <t>https://vizwealth.com/v/BOTZ%2CSPY/2023/t/cy_4!25?show=&amp;align=true</t>
  </si>
  <si>
    <t>VCRRX</t>
  </si>
  <si>
    <t>Harrison Street Real Assets Fund LLC CEF</t>
  </si>
  <si>
    <t>N/A</t>
  </si>
  <si>
    <t>https://vizwealth.com/v/VCRRX%2CSPY/2023/t/cy_4!25?show=&amp;align=true</t>
  </si>
  <si>
    <t>direct-infrastructure</t>
  </si>
  <si>
    <t>unlisted_cef</t>
  </si>
  <si>
    <t>Direct Infrastructure</t>
  </si>
  <si>
    <t>CPREX</t>
  </si>
  <si>
    <t>Clarion Partners Real Estate Income Fund Inc I CEF</t>
  </si>
  <si>
    <t>https://vizwealth.com/v/CPREX%2CSPY/2023/t/cy_4!25?show=&amp;align=true</t>
  </si>
  <si>
    <t>direct-real-estate</t>
  </si>
  <si>
    <t>Direct Real Estate</t>
  </si>
  <si>
    <t>GRIFX</t>
  </si>
  <si>
    <t>Apollo Diversified Real Estate Fund I CEF</t>
  </si>
  <si>
    <t>https://vizwealth.com/v/GRIFX%2CSPY/2023/t/cy_4!25?show=&amp;align=true</t>
  </si>
  <si>
    <t>VCMIX</t>
  </si>
  <si>
    <t>Harrison Street Real Estate Fund LLC I CEF</t>
  </si>
  <si>
    <t>https://vizwealth.com/v/VCMIX%2CSPY/2023/t/cy_4!25?show=&amp;align=true</t>
  </si>
  <si>
    <t>BLOK</t>
  </si>
  <si>
    <t>Amplify Blockchain Technology ETF</t>
  </si>
  <si>
    <t>https://vizwealth.com/v/BLOK%2CSPY/2023/t/cy_4!25?show=&amp;align=true</t>
  </si>
  <si>
    <t>equity-digital-assets</t>
  </si>
  <si>
    <t>Equity Digital Assets</t>
  </si>
  <si>
    <t>PMPEX</t>
  </si>
  <si>
    <t>Primark Meketa Private Equity Investments Fund I CEF</t>
  </si>
  <si>
    <t>https://vizwealth.com/v/PMPEX%2CSPY/2023/t/cy_4!25?show=&amp;align=true</t>
  </si>
  <si>
    <t>private-equity</t>
  </si>
  <si>
    <t>Private Equity</t>
  </si>
  <si>
    <t>VFLEX</t>
  </si>
  <si>
    <t>First Trust Alternative Opportunities Fund I CEF</t>
  </si>
  <si>
    <t>https://vizwealth.com/v/VFLEX%2CSPY/2023/t/cy_4!25?show=&amp;align=true</t>
  </si>
  <si>
    <t>private-multi-asset</t>
  </si>
  <si>
    <t>Private Multi-Asset</t>
  </si>
  <si>
    <t>XPMIX</t>
  </si>
  <si>
    <t>Stepstone Private Markets I CEF</t>
  </si>
  <si>
    <t>Annually</t>
  </si>
  <si>
    <t>https://vizwealth.com/v/XPMIX%2CSPY/2023/t/cy_4!25?show=&amp;align=true</t>
  </si>
  <si>
    <t>IRACX</t>
  </si>
  <si>
    <t>CIM Real Assets &amp; Credit Fund I CEF</t>
  </si>
  <si>
    <t>https://vizwealth.com/v/IRACX%2CSPY/2023/t/cy_4!25?show=&amp;align=true</t>
  </si>
  <si>
    <t>PIIVX</t>
  </si>
  <si>
    <t>The Private Shares Fund I CEF</t>
  </si>
  <si>
    <t>https://vizwealth.com/v/PIIVX%2CSPY/2023/t/cy_4!25?show=&amp;align=true</t>
  </si>
  <si>
    <t>venture-capital</t>
  </si>
  <si>
    <t>Venture Capital</t>
  </si>
  <si>
    <t>ALLOCATION FUNDS</t>
  </si>
  <si>
    <t>TTIFX</t>
  </si>
  <si>
    <t>Goldman Sachs Tactical Tilt OverlayInstl MF</t>
  </si>
  <si>
    <t>AOM</t>
  </si>
  <si>
    <t>https://vizwealth.com/v/TTIFX%2CAOM/2023/t/cy_4!25?show=&amp;align=true</t>
  </si>
  <si>
    <t>tactical-allocation</t>
  </si>
  <si>
    <t>Tactical Allocation</t>
  </si>
  <si>
    <t>KAGIX</t>
  </si>
  <si>
    <t>Kensington Dynamic Allocation Fund Inst MF</t>
  </si>
  <si>
    <t>https://vizwealth.com/v/KAGIX%2CAOM/2023/t/cy_4!25?show=&amp;align=true</t>
  </si>
  <si>
    <t>FLMIX</t>
  </si>
  <si>
    <t>Meeder Muirfield Fund Institutional MF</t>
  </si>
  <si>
    <t>https://vizwealth.com/v/FLMIX%2CAOM/2023/t/cy_4!25?show=&amp;align=true</t>
  </si>
  <si>
    <t>BXSY</t>
  </si>
  <si>
    <t>Bexil Investment Trust CEF</t>
  </si>
  <si>
    <t>OTC Markets</t>
  </si>
  <si>
    <t>https://vizwealth.com/v/BXSY%2CAOM/2023/t/cy_4!25?show=&amp;align=true</t>
  </si>
  <si>
    <t>BCAT</t>
  </si>
  <si>
    <t>BlackRock Capital Allocation Term Trust CEF</t>
  </si>
  <si>
    <t>MSCI ACWI/BBG US Agg Bond Index TR USD</t>
  </si>
  <si>
    <t>https://vizwealth.com/v/BCAT%2CAOM/2023/t/cy_4!25?show=&amp;align=true</t>
  </si>
  <si>
    <t>GLO</t>
  </si>
  <si>
    <t>Clough Global Opportunities Fund. CEF</t>
  </si>
  <si>
    <t>Morningstar Global Allocation TR</t>
  </si>
  <si>
    <t>https://vizwealth.com/v/GLO%2CAOM/2023/t/cy_4!25?show=&amp;align=true</t>
  </si>
  <si>
    <t>SIFAX</t>
  </si>
  <si>
    <t>SEI Inst Mgd Multi-Asset Infl Managed Fund F MF</t>
  </si>
  <si>
    <t>Bloomberg US Agg Bond TR USD</t>
  </si>
  <si>
    <t>https://vizwealth.com/v/SIFAX%2CAOM/2023/t/cy_4!25?show=&amp;align=true</t>
  </si>
  <si>
    <t>conservative-allocation</t>
  </si>
  <si>
    <t>Conservative Allocation</t>
  </si>
  <si>
    <t>AVEFX</t>
  </si>
  <si>
    <t>Ave Maria Bond Fund MF</t>
  </si>
  <si>
    <t>Taxable Bond</t>
  </si>
  <si>
    <t>https://vizwealth.com/v/AVEFX%2CAOM/2023/t/cy_4!25?show=&amp;align=true</t>
  </si>
  <si>
    <t>HSTRX</t>
  </si>
  <si>
    <t>Hussman Strategic Total Return Fund MF</t>
  </si>
  <si>
    <t>https://vizwealth.com/v/HSTRX%2CAOM/2023/t/cy_4!25?show=&amp;align=true</t>
  </si>
  <si>
    <t>FOCIX</t>
  </si>
  <si>
    <t>Fairholme Focused Income Fund MF</t>
  </si>
  <si>
    <t>https://vizwealth.com/v/FOCIX%2CAOM/2023/t/cy_4!25?show=&amp;align=true</t>
  </si>
  <si>
    <t>moderately-conservative-allocation</t>
  </si>
  <si>
    <t>Moderately Conservative Allocation</t>
  </si>
  <si>
    <t>INPAX</t>
  </si>
  <si>
    <t>American Funds Conservative Gro and Inc Ptf A MF</t>
  </si>
  <si>
    <t>https://vizwealth.com/v/INPAX%2CAOM/2023/t/cy_4!25?show=&amp;align=true</t>
  </si>
  <si>
    <t>FMSDX</t>
  </si>
  <si>
    <t>Fidelity Multi-Asset Income Fund MF</t>
  </si>
  <si>
    <t>Daily</t>
  </si>
  <si>
    <t>https://vizwealth.com/v/FMSDX%2CAOM/2023/t/cy_4!25?show=&amp;align=true</t>
  </si>
  <si>
    <t>ACV</t>
  </si>
  <si>
    <t>Virtus Diversified Income &amp; Convertible Fund CEF</t>
  </si>
  <si>
    <t>https://vizwealth.com/v/ACV%2CAOM/2023/t/cy_4!25?show=&amp;align=true</t>
  </si>
  <si>
    <t>PRPFX</t>
  </si>
  <si>
    <t>Permanent Portfolio I MF</t>
  </si>
  <si>
    <t>https://vizwealth.com/v/PRPFX%2CAOM/2023/t/cy_4!25?show=&amp;align=true</t>
  </si>
  <si>
    <t>moderate-allocation</t>
  </si>
  <si>
    <t>Moderate Allocation</t>
  </si>
  <si>
    <t>SOR</t>
  </si>
  <si>
    <t>Source Capital CEF</t>
  </si>
  <si>
    <t>https://vizwealth.com/v/SOR%2CAOM/2023/t/cy_4!25?show=&amp;align=true</t>
  </si>
  <si>
    <t>MACHX</t>
  </si>
  <si>
    <t>MoA Balanced Fund MF</t>
  </si>
  <si>
    <t>https://vizwealth.com/v/MACHX%2CAOM/2023/t/cy_4!25?show=&amp;align=true</t>
  </si>
  <si>
    <t>TSHIX</t>
  </si>
  <si>
    <t>Transamerica Multi-Asset Income I MF</t>
  </si>
  <si>
    <t>https://vizwealth.com/v/TSHIX%2CAOM/2023/t/cy_4!25?show=&amp;align=true</t>
  </si>
  <si>
    <t>FEVIX</t>
  </si>
  <si>
    <t>First Eagle US Fund I MF</t>
  </si>
  <si>
    <t>https://vizwealth.com/v/FEVIX%2CAOM/2023/t/cy_4!25?show=&amp;align=true</t>
  </si>
  <si>
    <t>moderately-aggressive-allocation</t>
  </si>
  <si>
    <t>Moderately Aggressive Allocation</t>
  </si>
  <si>
    <t>SDYAX</t>
  </si>
  <si>
    <t>SEI Inst Mgd Dynamic Asset Allocation Fund F MF</t>
  </si>
  <si>
    <t>https://vizwealth.com/v/SDYAX%2CAOM/2023/t/cy_4!25?show=&amp;align=true</t>
  </si>
  <si>
    <t>TY</t>
  </si>
  <si>
    <t>Tri-Continental Corp CEF</t>
  </si>
  <si>
    <t>https://vizwealth.com/v/TY%2CAOM/2023/t/cy_4!25?show=&amp;align=true</t>
  </si>
  <si>
    <t>EKBAX</t>
  </si>
  <si>
    <t>Allspring Diversified Cap Bldr Fd A MF</t>
  </si>
  <si>
    <t>https://vizwealth.com/v/EKBAX%2CAOM/2023/t/cy_4!25?show=&amp;align=true</t>
  </si>
  <si>
    <t>NIE</t>
  </si>
  <si>
    <t>Virtus Equity &amp; Convertible Income Fund CEF</t>
  </si>
  <si>
    <t>https://vizwealth.com/v/NIE%2CAOM/2023/t/cy_4!25?show=&amp;align=true</t>
  </si>
  <si>
    <t>MUTHX</t>
  </si>
  <si>
    <t>Franklin Mutual Shares Fund Z MF</t>
  </si>
  <si>
    <t>https://vizwealth.com/v/MUTHX%2CAOM/2023/t/cy_4!25?show=&amp;align=true</t>
  </si>
  <si>
    <t>aggressive-allocation</t>
  </si>
  <si>
    <t>Aggressive Allocation</t>
  </si>
  <si>
    <t>SCHAX</t>
  </si>
  <si>
    <t>Franklin Multi-Asset Growth Fund A MF</t>
  </si>
  <si>
    <t>https://vizwealth.com/v/SCHAX%2CAOM/2023/t/cy_4!25?show=&amp;align=true</t>
  </si>
  <si>
    <t>DYGIX</t>
  </si>
  <si>
    <t>Meeder Dynamic Allocation Fund Institutional MF</t>
  </si>
  <si>
    <t>https://vizwealth.com/v/DYGIX%2CAOM/2023/t/cy_4!25?show=&amp;align=true</t>
  </si>
  <si>
    <t>SWEGX</t>
  </si>
  <si>
    <t>Schwab MarketTrack All Equity Portfolio Inv MF</t>
  </si>
  <si>
    <t>https://vizwealth.com/v/SWEGX%2CAOM/2023/t/cy_4!25?show=&amp;align=true</t>
  </si>
  <si>
    <t>global-aggressive-allocation</t>
  </si>
  <si>
    <t>Global Aggressive Allocation</t>
  </si>
  <si>
    <t>ETG</t>
  </si>
  <si>
    <t>Eaton Vance Tax-Advantaged Global Dividend Income Fund CEF</t>
  </si>
  <si>
    <t>https://vizwealth.com/v/ETG%2CAOM/2023/t/cy_4!25?show=&amp;align=true</t>
  </si>
  <si>
    <t>ONGAX</t>
  </si>
  <si>
    <t>JPMorgan Investor Growth Fund A MF</t>
  </si>
  <si>
    <t>https://vizwealth.com/v/ONGAX%2CAOM/2023/t/cy_4!25?show=&amp;align=true</t>
  </si>
  <si>
    <t>REAAX</t>
  </si>
  <si>
    <t>Russell Investments Equity Aggressive Strat Fd A MF</t>
  </si>
  <si>
    <t>https://vizwealth.com/v/REAAX%2CAOM/2023/t/cy_4!25?show=&amp;align=true</t>
  </si>
  <si>
    <t>AOA</t>
  </si>
  <si>
    <t>iShares Core 80/20 Aggressive Allocation ETF</t>
  </si>
  <si>
    <t>https://vizwealth.com/v/AOA%2CAOM/2023/t/cy_4!25?show=&amp;align=true</t>
  </si>
  <si>
    <t>SCLAX</t>
  </si>
  <si>
    <t>SEI Inst Mgd Multi-Asset Capital Stability Fund F MF</t>
  </si>
  <si>
    <t>https://vizwealth.com/v/SCLAX%2CAOM/2023/t/cy_4!25?show=&amp;align=true</t>
  </si>
  <si>
    <t>global-conservative-allocation</t>
  </si>
  <si>
    <t>Global Conservative Allocation</t>
  </si>
  <si>
    <t>PIRMX</t>
  </si>
  <si>
    <t>PIMCO Inflation Response Multi-Asset Fund Inst MF</t>
  </si>
  <si>
    <t>https://vizwealth.com/v/PIRMX%2CAOM/2023/t/cy_4!25?show=&amp;align=true</t>
  </si>
  <si>
    <t>DGTSX</t>
  </si>
  <si>
    <t>DFA Global Allocation 25/75 Portfolio Inst MF</t>
  </si>
  <si>
    <t>https://vizwealth.com/v/DGTSX%2CAOM/2023/t/cy_4!25?show=&amp;align=true</t>
  </si>
  <si>
    <t>AOK</t>
  </si>
  <si>
    <t>iShares Core 30/70 Conservative Allocation ETF</t>
  </si>
  <si>
    <t>Bloomberg US Universal TR USD</t>
  </si>
  <si>
    <t>https://vizwealth.com/v/AOK%2CAOM/2023/t/cy_4!25?show=&amp;align=true</t>
  </si>
  <si>
    <t>PMFYX</t>
  </si>
  <si>
    <t>Victory Pioneer Multi-Asset Income Fund Y MF</t>
  </si>
  <si>
    <t>https://vizwealth.com/v/PMFYX%2CAOM/2023/t/cy_4!25?show=&amp;align=true</t>
  </si>
  <si>
    <t>global-moderate-allocation</t>
  </si>
  <si>
    <t>Global Moderate Allocation</t>
  </si>
  <si>
    <t>PQIZX</t>
  </si>
  <si>
    <t>PIMCO Dividend &amp; Income Fund A MF</t>
  </si>
  <si>
    <t>https://vizwealth.com/v/PQIZX%2CAOM/2023/t/cy_4!25?show=&amp;align=true</t>
  </si>
  <si>
    <t>FPACX</t>
  </si>
  <si>
    <t>FPA Crescent Fund Inst MF</t>
  </si>
  <si>
    <t>https://vizwealth.com/v/FPACX%2CAOM/2023/t/cy_4!25?show=&amp;align=true</t>
  </si>
  <si>
    <t>TIBIX</t>
  </si>
  <si>
    <t>Thornburg Income Builder Fund I MF</t>
  </si>
  <si>
    <t>https://vizwealth.com/v/TIBIX%2CAOM/2023/t/cy_4!25?show=&amp;align=true</t>
  </si>
  <si>
    <t>global-moderately-aggressive-allocation</t>
  </si>
  <si>
    <t>Global Moderately Aggressive Allocation</t>
  </si>
  <si>
    <t>SGIIX</t>
  </si>
  <si>
    <t>First Eagle Global Fund I MF</t>
  </si>
  <si>
    <t>https://vizwealth.com/v/SGIIX%2CAOM/2023/t/cy_4!25?show=&amp;align=true</t>
  </si>
  <si>
    <t>EOD</t>
  </si>
  <si>
    <t>Allspring Global Dividend Opportunity Fund CEF</t>
  </si>
  <si>
    <t>https://vizwealth.com/v/EOD%2CAOM/2023/t/cy_4!25?show=&amp;align=true</t>
  </si>
  <si>
    <t>CAIBX</t>
  </si>
  <si>
    <t>American Funds Capital Income Builder A MF</t>
  </si>
  <si>
    <t>https://vizwealth.com/v/CAIBX%2CAOM/2023/t/cy_4!25?show=&amp;align=true</t>
  </si>
  <si>
    <t>ETO</t>
  </si>
  <si>
    <t>Eaton Vance Tax-Advantaged Global Dividend Opportunities Fund CEF</t>
  </si>
  <si>
    <t>https://vizwealth.com/v/ETO%2CAOM/2023/t/cy_4!25?show=&amp;align=true</t>
  </si>
  <si>
    <t>VGYAX</t>
  </si>
  <si>
    <t>Vanguard Global Wellesley Income Fund Admiral MF</t>
  </si>
  <si>
    <t>Bloomberg Global Aggregate TR USD</t>
  </si>
  <si>
    <t>https://vizwealth.com/v/VGYAX%2CAOM/2023/t/cy_4!25?show=&amp;align=true</t>
  </si>
  <si>
    <t>global-moderately-conservative-allocation</t>
  </si>
  <si>
    <t>Global Moderately Conservative Allocation</t>
  </si>
  <si>
    <t>KTRAX</t>
  </si>
  <si>
    <t>DWS Global Income Builder Fund A MF</t>
  </si>
  <si>
    <t>https://vizwealth.com/v/KTRAX%2CAOM/2023/t/cy_4!25?show=&amp;align=true</t>
  </si>
  <si>
    <t>BIICX</t>
  </si>
  <si>
    <t>BlackRock Multi-Asset Income Portfolio Inst MF</t>
  </si>
  <si>
    <t>https://vizwealth.com/v/BIICX%2CAOM/2023/t/cy_4!25?show=&amp;align=true</t>
  </si>
  <si>
    <t>iShares Core 40/60 Moderate Allocation ETF</t>
  </si>
  <si>
    <t>https://vizwealth.com/v/AOM%2CAOM/2023/t/cy_4!25?show=&amp;align=true</t>
  </si>
  <si>
    <t>FIKMX</t>
  </si>
  <si>
    <t>Fidelity Advisor Real Estate Income Fund Z MF</t>
  </si>
  <si>
    <t>https://vizwealth.com/v/FIKMX%2CAOM/2023/t/cy_4!25?show=&amp;align=true</t>
  </si>
  <si>
    <t>miscellaneous-allocation</t>
  </si>
  <si>
    <t>Miscellaneous Allocation</t>
  </si>
  <si>
    <t>ALTERNATIVE FUNDS</t>
  </si>
  <si>
    <t>ARBIX</t>
  </si>
  <si>
    <t>Absolute Convertible Arbitrage Fund Institutional MF</t>
  </si>
  <si>
    <t>https://vizwealth.com/v/ARBIX%2CSPY/2023/t/cy_4!25?show=&amp;align=true</t>
  </si>
  <si>
    <t>relative-value-arbitrage</t>
  </si>
  <si>
    <t>Alternatives</t>
  </si>
  <si>
    <t>Relative Value Arbitrage</t>
  </si>
  <si>
    <t>CMNIX</t>
  </si>
  <si>
    <t>Calamos Market Neutral Income Fund I MF</t>
  </si>
  <si>
    <t>https://vizwealth.com/v/CMNIX%2CSPY/2023/t/cy_4!25?show=&amp;align=true</t>
  </si>
  <si>
    <t>PSCIX</t>
  </si>
  <si>
    <t>American Beacon SSI Alternative Income Fund Y MF</t>
  </si>
  <si>
    <t>https://vizwealth.com/v/PSCIX%2CSPY/2023/t/cy_4!25?show=&amp;align=true</t>
  </si>
  <si>
    <t>JAKUX</t>
  </si>
  <si>
    <t>John Hancock Disciplined Value Global Lg/Sh Fd I MF</t>
  </si>
  <si>
    <t>https://vizwealth.com/v/JAKUX%2CSPY/2023/t/cy_4!25?show=&amp;align=true</t>
  </si>
  <si>
    <t>long-short-equity</t>
  </si>
  <si>
    <t>Long-Short Equity</t>
  </si>
  <si>
    <t>GARIX</t>
  </si>
  <si>
    <t>Gotham Absolute Return Fund Institutional MF</t>
  </si>
  <si>
    <t>HFRX Equity Hedge USD</t>
  </si>
  <si>
    <t>https://vizwealth.com/v/GARIX%2CSPY/2023/t/cy_4!25?show=&amp;align=true</t>
  </si>
  <si>
    <t>CLSE</t>
  </si>
  <si>
    <t>Convergence Long/Short Equity ETF</t>
  </si>
  <si>
    <t>https://vizwealth.com/v/CLSE%2CSPY/2023/t/cy_4!25?show=&amp;align=true</t>
  </si>
  <si>
    <t>AQR Long-Short Equity Fund I MF</t>
  </si>
  <si>
    <t>https://vizwealth.com/v/QLEIX%2CSPY/2023/t/cy_4!25?show=&amp;align=true</t>
  </si>
  <si>
    <t>FTLS</t>
  </si>
  <si>
    <t>First Trust Long/Short Equity ETF</t>
  </si>
  <si>
    <t>https://vizwealth.com/v/FTLS%2CSPY/2023/t/cy_4!25?show=&amp;align=true</t>
  </si>
  <si>
    <t>AQMIX</t>
  </si>
  <si>
    <t>AQR Managed Futures Strategy Fund I MF</t>
  </si>
  <si>
    <t>https://vizwealth.com/v/AQMIX%2CSPY/2023/t/cy_4!25?show=&amp;align=true</t>
  </si>
  <si>
    <t>systematic-trend</t>
  </si>
  <si>
    <t>Systematic Trend</t>
  </si>
  <si>
    <t>QMHRX</t>
  </si>
  <si>
    <t>AQR Managed Futures Strategy HV Fund R6 MF</t>
  </si>
  <si>
    <t>https://vizwealth.com/v/QMHRX%2CSPY/2023/t/cy_4!25?show=&amp;align=true</t>
  </si>
  <si>
    <t>GPAIX</t>
  </si>
  <si>
    <t>Grant Park Multi Alternative Strategies Fund I MF</t>
  </si>
  <si>
    <t>Bloomberg 1-3 Yr US Treasury TR USD</t>
  </si>
  <si>
    <t>https://vizwealth.com/v/GPAIX%2CSPY/2023/t/cy_4!25?show=&amp;align=true</t>
  </si>
  <si>
    <t>DBMF</t>
  </si>
  <si>
    <t>iMGP DBi Managed Futures Strategy ETF</t>
  </si>
  <si>
    <t>https://vizwealth.com/v/DBMF%2CSPY/2023/t/cy_4!25?show=&amp;align=true</t>
  </si>
  <si>
    <t>FMF</t>
  </si>
  <si>
    <t>First Trust Managed Futures Strategy Fund ETF</t>
  </si>
  <si>
    <t>https://vizwealth.com/v/FMF%2CSPY/2023/t/cy_4!25?show=&amp;align=true</t>
  </si>
  <si>
    <t>QQMNX</t>
  </si>
  <si>
    <t>Federated Hermes MDT Market Neutral Fund Inst MF</t>
  </si>
  <si>
    <t>https://vizwealth.com/v/QQMNX%2CSPY/2023/t/cy_4!25?show=&amp;align=true</t>
  </si>
  <si>
    <t>equity-market-neutral</t>
  </si>
  <si>
    <t>Equity Market Neutral</t>
  </si>
  <si>
    <t>BlackRock Global Equity Market Neutral Fund Inst MF</t>
  </si>
  <si>
    <t>https://vizwealth.com/v/BDMIX%2CSPY/2023/t/cy_4!25?show=&amp;align=true</t>
  </si>
  <si>
    <t>AQR Equity Market Neutral Fund I MF</t>
  </si>
  <si>
    <t>https://vizwealth.com/v/QMNIX%2CSPY/2023/t/cy_4!25?show=&amp;align=true</t>
  </si>
  <si>
    <t>BTAL</t>
  </si>
  <si>
    <t>AGF US Market Neutral Anti-Beta Fund ETF</t>
  </si>
  <si>
    <t>https://vizwealth.com/v/BTAL%2CSPY/2023/t/cy_4!25?show=&amp;align=true</t>
  </si>
  <si>
    <t>PPFIX</t>
  </si>
  <si>
    <t>Princeton Premium Fund I MF</t>
  </si>
  <si>
    <t>Nontraditional Equity</t>
  </si>
  <si>
    <t>https://vizwealth.com/v/PPFIX%2CSPY/2023/t/cy_4!25?show=&amp;align=true</t>
  </si>
  <si>
    <t>equity-hedged</t>
  </si>
  <si>
    <t>Equity Hedged</t>
  </si>
  <si>
    <t>JDIEX</t>
  </si>
  <si>
    <t>Easterly Hedged Equity Fund I MF</t>
  </si>
  <si>
    <t>https://vizwealth.com/v/JDIEX%2CSPY/2023/t/cy_4!25?show=&amp;align=true</t>
  </si>
  <si>
    <t>IRONX</t>
  </si>
  <si>
    <t>Ironclad Managed Risk Fund MF</t>
  </si>
  <si>
    <t>https://vizwealth.com/v/IRONX%2CSPY/2023/t/cy_4!25?show=&amp;align=true</t>
  </si>
  <si>
    <t>ACIO</t>
  </si>
  <si>
    <t>Aptus Collared Investment Opportunity ETF</t>
  </si>
  <si>
    <t>https://vizwealth.com/v/ACIO%2CSPY/2023/t/cy_4!25?show=&amp;align=true</t>
  </si>
  <si>
    <t>HEDG</t>
  </si>
  <si>
    <t>Equable Shares Hedged Equity ETF</t>
  </si>
  <si>
    <t>https://vizwealth.com/v/HEDG%2CSPY/2023/t/cy_4!25?show=&amp;align=true</t>
  </si>
  <si>
    <t>HEGD</t>
  </si>
  <si>
    <t>Swan Hedged Equity US Large Cap ETF</t>
  </si>
  <si>
    <t>https://vizwealth.com/v/HEGD%2CSPY/2023/t/cy_4!25?show=&amp;align=true</t>
  </si>
  <si>
    <t>QDSIX</t>
  </si>
  <si>
    <t>AQR Diversifying Strategies Fund I MF</t>
  </si>
  <si>
    <t>https://vizwealth.com/v/QDSIX%2CSPY/2023/t/cy_4!25?show=&amp;align=true</t>
  </si>
  <si>
    <t>multistrategy</t>
  </si>
  <si>
    <t>Multistrategy</t>
  </si>
  <si>
    <t>GFSZX</t>
  </si>
  <si>
    <t>GuideStone Strategic Alternatives Fund Inv MF</t>
  </si>
  <si>
    <t>https://vizwealth.com/v/GFSZX%2CSPY/2023/t/cy_4!25?show=&amp;align=true</t>
  </si>
  <si>
    <t>SRDAX</t>
  </si>
  <si>
    <t>Stone Ridge Diversified Alternatives I MF</t>
  </si>
  <si>
    <t>ICE BofA US 3M Trsy Bill TR USD</t>
  </si>
  <si>
    <t>https://vizwealth.com/v/SRDAX%2CSPY/2023/t/cy_4!25?show=&amp;align=true</t>
  </si>
  <si>
    <t>FLSP</t>
  </si>
  <si>
    <t>Franklin Systematic Style Premia ETF</t>
  </si>
  <si>
    <t>https://vizwealth.com/v/FLSP%2CSPY/2023/t/cy_4!25?show=&amp;align=true</t>
  </si>
  <si>
    <t>HMEZX</t>
  </si>
  <si>
    <t>NexPoint Merger Arbitrage Fund Z MF</t>
  </si>
  <si>
    <t>https://vizwealth.com/v/HMEZX%2CSPY/2023/t/cy_4!25?show=&amp;align=true</t>
  </si>
  <si>
    <t>event-driven</t>
  </si>
  <si>
    <t>Event Driven</t>
  </si>
  <si>
    <t>VARBX</t>
  </si>
  <si>
    <t>First Trust Merger Arbitrage Fund I MF</t>
  </si>
  <si>
    <t>https://vizwealth.com/v/VARBX%2CSPY/2023/t/cy_4!25?show=&amp;align=true</t>
  </si>
  <si>
    <t>GABCX</t>
  </si>
  <si>
    <t>Gabelli ABC Fund I MF</t>
  </si>
  <si>
    <t>https://vizwealth.com/v/GABCX%2CSPY/2023/t/cy_4!25?show=&amp;align=true</t>
  </si>
  <si>
    <t>CEFS</t>
  </si>
  <si>
    <t>Saba Closed-End Funds ETF</t>
  </si>
  <si>
    <t>https://vizwealth.com/v/CEFS%2CSPY/2023/t/cy_4!25?show=&amp;align=true</t>
  </si>
  <si>
    <t>MNA</t>
  </si>
  <si>
    <t>NYLI Merger Arbitrage ETF</t>
  </si>
  <si>
    <t>https://vizwealth.com/v/MNA%2CSPY/2023/t/cy_4!25?show=&amp;align=true</t>
  </si>
  <si>
    <t>DIVO</t>
  </si>
  <si>
    <t>Amplify CWP Enhanced Dividend Income ETF</t>
  </si>
  <si>
    <t>https://vizwealth.com/v/DIVO%2CSPY/2023/t/cy_4!25?show=&amp;align=true</t>
  </si>
  <si>
    <t>derivative-income</t>
  </si>
  <si>
    <t>Derivative Income</t>
  </si>
  <si>
    <t>CII</t>
  </si>
  <si>
    <t>BlackRock Enhanced Large Cap Core Fund Inc. CEF</t>
  </si>
  <si>
    <t>MSCI USA Call Overwrite TR USD</t>
  </si>
  <si>
    <t>https://vizwealth.com/v/CII%2CSPY/2023/t/cy_4!25?show=&amp;align=true</t>
  </si>
  <si>
    <t>IGD</t>
  </si>
  <si>
    <t>Voya Global Equity Dividend and Premium Opportunity Fund CEF</t>
  </si>
  <si>
    <t>MSCI World Value</t>
  </si>
  <si>
    <t>https://vizwealth.com/v/IGD%2CSPY/2023/t/cy_4!25?show=&amp;align=true</t>
  </si>
  <si>
    <t>FTHI</t>
  </si>
  <si>
    <t>First Trust BuyWrite Income ETF</t>
  </si>
  <si>
    <t>https://vizwealth.com/v/FTHI%2CSPY/2023/t/cy_4!25?show=&amp;align=true</t>
  </si>
  <si>
    <t>WTPI</t>
  </si>
  <si>
    <t>WisdomTree Equity Premium Income Fund ETF</t>
  </si>
  <si>
    <t>https://vizwealth.com/v/WTPI%2CSPY/2023/t/cy_4!25?show=&amp;align=true</t>
  </si>
  <si>
    <t>ETY</t>
  </si>
  <si>
    <t>Eaton Vance Tax-Managed Diversified Equity Income Fund CEF</t>
  </si>
  <si>
    <t>https://vizwealth.com/v/ETY%2CSPY/2023/t/cy_4!25?show=&amp;align=true</t>
  </si>
  <si>
    <t>GCPYX</t>
  </si>
  <si>
    <t>Gateway Equity Call Premium Fund Y MF</t>
  </si>
  <si>
    <t>https://vizwealth.com/v/GCPYX%2CSPY/2023/t/cy_4!25?show=&amp;align=true</t>
  </si>
  <si>
    <t>GSPKX</t>
  </si>
  <si>
    <t>Goldman Sachs US Equity Dividend &amp; Premium Fd Inst MF</t>
  </si>
  <si>
    <t>https://vizwealth.com/v/GSPKX%2CSPY/2023/t/cy_4!25?show=&amp;align=true</t>
  </si>
  <si>
    <t>SCAUX</t>
  </si>
  <si>
    <t>Invesco Income Advantage US Fund A MF</t>
  </si>
  <si>
    <t>https://vizwealth.com/v/SCAUX%2CSPY/2023/t/cy_4!25?show=&amp;align=true</t>
  </si>
  <si>
    <t>FXF</t>
  </si>
  <si>
    <t>Invesco CurrencyShares Swiss Franc Trust ETF</t>
  </si>
  <si>
    <t>WM/Reuters CHF Closing Spot Rate TR USD</t>
  </si>
  <si>
    <t>https://vizwealth.com/v/FXF%2CSPY/2023/t/cy_4!25?show=&amp;align=true</t>
  </si>
  <si>
    <t>single-currency</t>
  </si>
  <si>
    <t>Single Currency</t>
  </si>
  <si>
    <t>FXE</t>
  </si>
  <si>
    <t>Invesco CurrencyShares Euro Trust ETF</t>
  </si>
  <si>
    <t>EuroWM/Reuters ‚Ç¨Closing Spot Rate TR USD</t>
  </si>
  <si>
    <t>https://vizwealth.com/v/FXE%2CSPY/2023/t/cy_4!25?show=&amp;align=true</t>
  </si>
  <si>
    <t>FXY</t>
  </si>
  <si>
    <t>Invesco CurrencyShares Japanese Yen Trust ETF</t>
  </si>
  <si>
    <t>WM/Reuters JPY Closing Spot Rate TR USD</t>
  </si>
  <si>
    <t>https://vizwealth.com/v/FXY%2CSPY/2023/t/cy_4!25?show=&amp;align=true</t>
  </si>
  <si>
    <t>EBSIX</t>
  </si>
  <si>
    <t>Campbell Systematic Macro Fund I MF</t>
  </si>
  <si>
    <t>https://vizwealth.com/v/EBSIX%2CSPY/2023/t/cy_4!25?show=&amp;align=true</t>
  </si>
  <si>
    <t>macro-trading</t>
  </si>
  <si>
    <t>Macro Trading</t>
  </si>
  <si>
    <t>PBAIX</t>
  </si>
  <si>
    <t>BlackRock Tactical Opportunities Fund Inst MF</t>
  </si>
  <si>
    <t>https://vizwealth.com/v/PBAIX%2CSPY/2023/t/cy_4!25?show=&amp;align=true</t>
  </si>
  <si>
    <t>FARYX</t>
  </si>
  <si>
    <t>Fulcrum Diversified Absolute Return Fund SInst MF</t>
  </si>
  <si>
    <t>Bloomberg Global Aggregate TR Hdg USD</t>
  </si>
  <si>
    <t>https://vizwealth.com/v/FARYX%2CSPY/2023/t/cy_4!25?show=&amp;align=true</t>
  </si>
  <si>
    <t>OCTW</t>
  </si>
  <si>
    <t>AllianzIM US Equity Buffer20 Oct ETF</t>
  </si>
  <si>
    <t>S&amp;P 500 PR</t>
  </si>
  <si>
    <t>https://vizwealth.com/v/OCTW%2CSPY/2023/t/cy_4!25?show=&amp;align=true</t>
  </si>
  <si>
    <t>defined-outcome</t>
  </si>
  <si>
    <t>Defined Outcome</t>
  </si>
  <si>
    <t>PJUL</t>
  </si>
  <si>
    <t>Innovator US Equity Power Buffer ETF - July ETF</t>
  </si>
  <si>
    <t>https://vizwealth.com/v/PJUL%2CSPY/2023/t/cy_4!25?show=&amp;align=true</t>
  </si>
  <si>
    <t>PSEP</t>
  </si>
  <si>
    <t>Innovator US Equity Power Buffer ETF - September ETF</t>
  </si>
  <si>
    <t>https://vizwealth.com/v/PSEP%2CSPY/2023/t/cy_4!25?show=&amp;align=true</t>
  </si>
  <si>
    <t>ARCIX</t>
  </si>
  <si>
    <t>AQR Risk-Balanced Commodities Strategy Fund I MF</t>
  </si>
  <si>
    <t>Commodities</t>
  </si>
  <si>
    <t>COMT</t>
  </si>
  <si>
    <t>https://vizwealth.com/v/ARCIX%2CCOMT/2023/t/cy_4!25?show=&amp;align=true</t>
  </si>
  <si>
    <t>commodities-broad-basket</t>
  </si>
  <si>
    <t>Commodities Broad Basket</t>
  </si>
  <si>
    <t>SDCI</t>
  </si>
  <si>
    <t>USCF SummerHaven Dynamic Commodity Strat No K-1 Fd ETF</t>
  </si>
  <si>
    <t>https://vizwealth.com/v/SDCI%2CCOMT/2023/t/cy_4!25?show=&amp;align=true</t>
  </si>
  <si>
    <t>EIPCX</t>
  </si>
  <si>
    <t>Parametric Commodity Strategy Fund I MF</t>
  </si>
  <si>
    <t>https://vizwealth.com/v/EIPCX%2CCOMT/2023/t/cy_4!25?show=&amp;align=true</t>
  </si>
  <si>
    <t>USCI</t>
  </si>
  <si>
    <t>United States Commodity Index Fund ETF</t>
  </si>
  <si>
    <t>SummerHaven Dynamic Commodity TR USD</t>
  </si>
  <si>
    <t>https://vizwealth.com/v/USCI%2CCOMT/2023/t/cy_4!25?show=&amp;align=true</t>
  </si>
  <si>
    <t>PCLPX</t>
  </si>
  <si>
    <t>PIMCO CommoditiesPLUS Strategy Fund I-2 MF</t>
  </si>
  <si>
    <t>https://vizwealth.com/v/PCLPX%2CCOMT/2023/t/cy_4!25?show=&amp;align=true</t>
  </si>
  <si>
    <t>FTGC</t>
  </si>
  <si>
    <t>First Trust Global Tactical Commodity Strategy Fd ETF</t>
  </si>
  <si>
    <t>S&amp;P GSCI TR USD</t>
  </si>
  <si>
    <t>https://vizwealth.com/v/FTGC%2CCOMT/2023/t/cy_4!25?show=&amp;align=true</t>
  </si>
  <si>
    <t>iShares GSCI Commodity Dynamic Roll Strategy ETF</t>
  </si>
  <si>
    <t>https://vizwealth.com/v/COMT%2CCOMT/2023/t/cy_4!25?show=&amp;align=true</t>
  </si>
  <si>
    <t>GLDM</t>
  </si>
  <si>
    <t>SPDR Gold MiniShares Trust ETF</t>
  </si>
  <si>
    <t>LBMA Gold Price PM USD</t>
  </si>
  <si>
    <t>https://vizwealth.com/v/GLDM%2CCOMT/2023/t/cy_4!25?show=&amp;align=true</t>
  </si>
  <si>
    <t>commodities-focused</t>
  </si>
  <si>
    <t>Commodities Focused</t>
  </si>
  <si>
    <t>BAR</t>
  </si>
  <si>
    <t>GraniteShares Gold Trust ETF</t>
  </si>
  <si>
    <t>https://vizwealth.com/v/BAR%2CCOMT/2023/t/cy_4!25?show=&amp;align=true</t>
  </si>
  <si>
    <t>SGOL</t>
  </si>
  <si>
    <t>abrdn Physical Gold Shares ETF</t>
  </si>
  <si>
    <t>https://vizwealth.com/v/SGOL%2CCOMT/2023/t/cy_4!25?show=&amp;align=true</t>
  </si>
  <si>
    <t>GBTC</t>
  </si>
  <si>
    <t>Grayscale Bitcoin Trust ETF</t>
  </si>
  <si>
    <t>CoinDesk Bitcoin Price PR USD</t>
  </si>
  <si>
    <t>BTC-USD</t>
  </si>
  <si>
    <t>https://vizwealth.com/v/GBTC%2CBTC-USD/2023/t/cy_4!25?show=&amp;align=true</t>
  </si>
  <si>
    <t>digital-assets</t>
  </si>
  <si>
    <t>Digital Assets</t>
  </si>
  <si>
    <t>ETHE</t>
  </si>
  <si>
    <t>Grayscale Ethereum Staking ETF</t>
  </si>
  <si>
    <t>CoinDesk Ether Price PR USD</t>
  </si>
  <si>
    <t>https://vizwealth.com/v/ETHE%2CBTC-USD/2023/t/cy_4!25?show=&amp;align=true</t>
  </si>
  <si>
    <t>BITW</t>
  </si>
  <si>
    <t>Bitwise 10 Crypto Index ETF</t>
  </si>
  <si>
    <t>Bitwise 10 Large Cap Crypto TR USD</t>
  </si>
  <si>
    <t>https://vizwealth.com/v/BITW%2CBTC-USD/2023/t/cy_4!25?show=&amp;align=true</t>
  </si>
  <si>
    <t>BLNDX</t>
  </si>
  <si>
    <t>Standpoint Multi-Asset Fund Inst MF</t>
  </si>
  <si>
    <t>ICE BofA US Treasury Bill TR USD</t>
  </si>
  <si>
    <t>https://vizwealth.com/v/BLNDX%2CBTC-USD/2023/t/cy_4!25?show=&amp;align=true</t>
  </si>
  <si>
    <t>multi-asset-leveraged</t>
  </si>
  <si>
    <t>Multi-Asset Leveraged</t>
  </si>
  <si>
    <t>MBXIX</t>
  </si>
  <si>
    <t>Catalyst/Millburn Hedge Strategy Fund I MF</t>
  </si>
  <si>
    <t>https://vizwealth.com/v/MBXIX%2CBTC-USD/2023/t/cy_4!25?show=&amp;align=true</t>
  </si>
  <si>
    <t>MAFIX</t>
  </si>
  <si>
    <t>Abbey Capital Multi Asset Fund I MF</t>
  </si>
  <si>
    <t>https://vizwealth.com/v/MAFIX%2CBTC-USD/2023/t/cy_4!25?show=&amp;align=true</t>
  </si>
  <si>
    <t>NTSX</t>
  </si>
  <si>
    <t>WisdomTree US Efficient Core Fund ETF</t>
  </si>
  <si>
    <t>https://vizwealth.com/v/NTSX%2CBTC-USD/2023/t/cy_4!25?show=&amp;align=true</t>
  </si>
  <si>
    <t>TAXABLE BOND FUNDS</t>
  </si>
  <si>
    <t>SHV</t>
  </si>
  <si>
    <t>iShares 0-1 Year Treasury Bond ETF</t>
  </si>
  <si>
    <t>ICE BofA US Broad Market TR USD</t>
  </si>
  <si>
    <t>https://vizwealth.com/v/SHV%2CSHV/2023/t/cy_4!25?show=&amp;align=true</t>
  </si>
  <si>
    <t>ultrashort-bond</t>
  </si>
  <si>
    <t>Bonds Short</t>
  </si>
  <si>
    <t>Ultrashort Bond</t>
  </si>
  <si>
    <t>PULS</t>
  </si>
  <si>
    <t>PGIM Ultra Short Bond ETF</t>
  </si>
  <si>
    <t>https://vizwealth.com/v/PULS%2CSHV/2023/t/cy_4!25?show=&amp;align=true</t>
  </si>
  <si>
    <t>ICSH</t>
  </si>
  <si>
    <t>iShares Ultra Short Duration Bond Active ETF</t>
  </si>
  <si>
    <t>https://vizwealth.com/v/ICSH%2CSHV/2023/t/cy_4!25?show=&amp;align=true</t>
  </si>
  <si>
    <t>GIYIX</t>
  </si>
  <si>
    <t>Guggenheim Ultra Short Duration Institutional MF</t>
  </si>
  <si>
    <t>https://vizwealth.com/v/GIYIX%2CSHV/2023/t/cy_4!25?show=&amp;align=true</t>
  </si>
  <si>
    <t>BBH Limited Duration Fund I MF</t>
  </si>
  <si>
    <t>https://vizwealth.com/v/BBBIX%2CSHV/2023/t/cy_4!25?show=&amp;align=true</t>
  </si>
  <si>
    <t>SEMIX</t>
  </si>
  <si>
    <t>Medalist Partners Short Duration Fund Inst MF</t>
  </si>
  <si>
    <t>https://vizwealth.com/v/SEMIX%2CSHV/2023/t/cy_4!25?show=&amp;align=true</t>
  </si>
  <si>
    <t>MINT</t>
  </si>
  <si>
    <t>PIMCO Enhanced Short Maturity Active Exch Tr ETF</t>
  </si>
  <si>
    <t>https://vizwealth.com/v/MINT%2CSHV/2023/t/cy_4!25?show=&amp;align=true</t>
  </si>
  <si>
    <t>AOUIX</t>
  </si>
  <si>
    <t>Angel Oak UltraShort Income Fund Institutional MF</t>
  </si>
  <si>
    <t>https://vizwealth.com/v/AOUIX%2CSHV/2023/t/cy_4!25?show=&amp;align=true</t>
  </si>
  <si>
    <t>NEAR</t>
  </si>
  <si>
    <t>iShares Short Duration Bond Active ETF</t>
  </si>
  <si>
    <t>BSV</t>
  </si>
  <si>
    <t>https://vizwealth.com/v/NEAR%2CBSV/2023/t/cy_4!25?show=&amp;align=true</t>
  </si>
  <si>
    <t>short-term-bond</t>
  </si>
  <si>
    <t>Short-Term Bond</t>
  </si>
  <si>
    <t>HOBIX</t>
  </si>
  <si>
    <t>Holbrook Income Fund I MF</t>
  </si>
  <si>
    <t>https://vizwealth.com/v/HOBIX%2CBSV/2023/t/cy_4!25?show=&amp;align=true</t>
  </si>
  <si>
    <t>USTB</t>
  </si>
  <si>
    <t>VictoryShares Short-Term Bond ETF</t>
  </si>
  <si>
    <t>https://vizwealth.com/v/USTB%2CBSV/2023/t/cy_4!25?show=&amp;align=true</t>
  </si>
  <si>
    <t>JPLD</t>
  </si>
  <si>
    <t>JPMorgan Limited Duration Bond ETF</t>
  </si>
  <si>
    <t>https://vizwealth.com/v/JPLD%2CBSV/2023/t/cy_4!25?show=&amp;align=true</t>
  </si>
  <si>
    <t>MZLSX</t>
  </si>
  <si>
    <t>Muzinich Low Duration Fund Supra Inst MF</t>
  </si>
  <si>
    <t>https://vizwealth.com/v/MZLSX%2CBSV/2023/t/cy_4!25?show=&amp;align=true</t>
  </si>
  <si>
    <t>THOPX</t>
  </si>
  <si>
    <t>Thompson Bond Fund MF</t>
  </si>
  <si>
    <t>https://vizwealth.com/v/THOPX%2CBSV/2023/t/cy_4!25?show=&amp;align=true</t>
  </si>
  <si>
    <t>Vanguard Short-Term Bond Index Fund ETF</t>
  </si>
  <si>
    <t>Bloomberg US Agg Float Adj TR USD</t>
  </si>
  <si>
    <t>https://vizwealth.com/v/BSV%2CBSV/2023/t/cy_4!25?show=&amp;align=true</t>
  </si>
  <si>
    <t>FEUNX</t>
  </si>
  <si>
    <t>Federated Hermes Adjustable Rate Fund Inst MF</t>
  </si>
  <si>
    <t>SHY</t>
  </si>
  <si>
    <t>https://vizwealth.com/v/FEUNX%2CSHY/2023/t/cy_4!25?show=&amp;align=true</t>
  </si>
  <si>
    <t>short-government</t>
  </si>
  <si>
    <t>Short Government</t>
  </si>
  <si>
    <t>EILDX</t>
  </si>
  <si>
    <t>Eaton Vance Short Duration Government Income Fd I MF</t>
  </si>
  <si>
    <t>https://vizwealth.com/v/EILDX%2CSHY/2023/t/cy_4!25?show=&amp;align=true</t>
  </si>
  <si>
    <t>LMBS</t>
  </si>
  <si>
    <t>First Trust Low Duration Opportunities ETF</t>
  </si>
  <si>
    <t>ICE BofA 1-5Y US Trsy&amp;Agcy TR USD</t>
  </si>
  <si>
    <t>https://vizwealth.com/v/LMBS%2CSHY/2023/t/cy_4!25?show=&amp;align=true</t>
  </si>
  <si>
    <t>FTSD</t>
  </si>
  <si>
    <t>Franklin Short Duration US Government ETF</t>
  </si>
  <si>
    <t>https://vizwealth.com/v/FTSD%2CSHY/2023/t/cy_4!25?show=&amp;align=true</t>
  </si>
  <si>
    <t>iShares 1-3 Year Treasury Bond ETF</t>
  </si>
  <si>
    <t>https://vizwealth.com/v/SHY%2CSHY/2023/t/cy_4!25?show=&amp;align=true</t>
  </si>
  <si>
    <t>NELYX</t>
  </si>
  <si>
    <t>Loomis Sayles Limited Term Gvt and Agency Y MF</t>
  </si>
  <si>
    <t>https://vizwealth.com/v/NELYX%2CSHY/2023/t/cy_4!25?show=&amp;align=true</t>
  </si>
  <si>
    <t>AGZ</t>
  </si>
  <si>
    <t>iShares Agency Bond ETF</t>
  </si>
  <si>
    <t>https://vizwealth.com/v/AGZ%2CSHY/2023/t/cy_4!25?show=&amp;align=true</t>
  </si>
  <si>
    <t>EIRRX</t>
  </si>
  <si>
    <t>Eaton Vance Short Duration Inflation-Pro Inc I MF</t>
  </si>
  <si>
    <t>STIP</t>
  </si>
  <si>
    <t>https://vizwealth.com/v/EIRRX%2CSTIP/2023/t/cy_4!25?show=&amp;align=true</t>
  </si>
  <si>
    <t>short-term-inflation-protected-bond</t>
  </si>
  <si>
    <t>Short-Term Inflation-Protected Bond</t>
  </si>
  <si>
    <t>DFAIX</t>
  </si>
  <si>
    <t>DFA Short-Duration Real Return Portfolio Instl MF</t>
  </si>
  <si>
    <t>https://vizwealth.com/v/DFAIX%2CSTIP/2023/t/cy_4!25?show=&amp;align=true</t>
  </si>
  <si>
    <t>iShares 0-5 Year TIPS Bond ETF</t>
  </si>
  <si>
    <t>ICE US Trsry Inf Lkd Bd 0-5 Yrs TR USD</t>
  </si>
  <si>
    <t>https://vizwealth.com/v/STIP%2CSTIP/2023/t/cy_4!25?show=&amp;align=true</t>
  </si>
  <si>
    <t>VTIP</t>
  </si>
  <si>
    <t>Vanguard Sht-Term Inflation-Protected Sec Idx ETF</t>
  </si>
  <si>
    <t>https://vizwealth.com/v/VTIP%2CSTIP/2023/t/cy_4!25?show=&amp;align=true</t>
  </si>
  <si>
    <t>LIFIX</t>
  </si>
  <si>
    <t>Lord Abbett Inflation Focused Fund I MF</t>
  </si>
  <si>
    <t>https://vizwealth.com/v/LIFIX%2CSTIP/2023/t/cy_4!25?show=&amp;align=true</t>
  </si>
  <si>
    <t>STPZ</t>
  </si>
  <si>
    <t>PIMCO 1-5 Year US TIPS Index Exchange-Traded Fund ETF</t>
  </si>
  <si>
    <t>https://vizwealth.com/v/STPZ%2CSTIP/2023/t/cy_4!25?show=&amp;align=true</t>
  </si>
  <si>
    <t>RPIFX</t>
  </si>
  <si>
    <t>T Rowe Price Institutional Floating Rate Fund MF</t>
  </si>
  <si>
    <t>AGG</t>
  </si>
  <si>
    <t>https://vizwealth.com/v/RPIFX%2CAGG/2023/t/cy_4!25?show=&amp;align=true</t>
  </si>
  <si>
    <t>bank-loan</t>
  </si>
  <si>
    <t>Bank Loan</t>
  </si>
  <si>
    <t>PLFDX</t>
  </si>
  <si>
    <t>Aristotle Funds Floating Rate Income I-2 MF</t>
  </si>
  <si>
    <t>https://vizwealth.com/v/PLFDX%2CAGG/2023/t/cy_4!25?show=&amp;align=true</t>
  </si>
  <si>
    <t>NFRIX</t>
  </si>
  <si>
    <t>Nuveen Floating Rate Income Fund I MF</t>
  </si>
  <si>
    <t>https://vizwealth.com/v/NFRIX%2CAGG/2023/t/cy_4!25?show=&amp;align=true</t>
  </si>
  <si>
    <t>FLRT</t>
  </si>
  <si>
    <t>Pacer Aristotle Pacific Fltng Rate High Income ETF</t>
  </si>
  <si>
    <t>https://vizwealth.com/v/FLRT%2CAGG/2023/t/cy_4!25?show=&amp;align=true</t>
  </si>
  <si>
    <t>RSIIX</t>
  </si>
  <si>
    <t>RiverPark Strategic Income Fund Institutional MF</t>
  </si>
  <si>
    <t>HYG</t>
  </si>
  <si>
    <t>https://vizwealth.com/v/RSIIX%2CHYG/2023/t/cy_4!25?show=&amp;align=true</t>
  </si>
  <si>
    <t>high-yield-bond</t>
  </si>
  <si>
    <t>Bonds (Ex. Short)</t>
  </si>
  <si>
    <t>High Yield Bond</t>
  </si>
  <si>
    <t>MDHIX</t>
  </si>
  <si>
    <t>NYLI MacKay Short Duration High Inc Fund I MF</t>
  </si>
  <si>
    <t>https://vizwealth.com/v/MDHIX%2CHYG/2023/t/cy_4!25?show=&amp;align=true</t>
  </si>
  <si>
    <t>SHYL</t>
  </si>
  <si>
    <t>Xtrackers Short Duration High Yield Bond ETF</t>
  </si>
  <si>
    <t>https://vizwealth.com/v/SHYL%2CHYG/2023/t/cy_4!25?show=&amp;align=true</t>
  </si>
  <si>
    <t>SHYG</t>
  </si>
  <si>
    <t>iShares 0-5 Year High Yield Corporate Bond ETF</t>
  </si>
  <si>
    <t>https://vizwealth.com/v/SHYG%2CHYG/2023/t/cy_4!25?show=&amp;align=true</t>
  </si>
  <si>
    <t>HYS</t>
  </si>
  <si>
    <t>PIMCO 0-5 Year High Yield Corporate Bond Index ETF</t>
  </si>
  <si>
    <t>https://vizwealth.com/v/HYS%2CHYG/2023/t/cy_4!25?show=&amp;align=true</t>
  </si>
  <si>
    <t>RIMOX</t>
  </si>
  <si>
    <t>CNR Fixed Income Opportunities Fund N MF</t>
  </si>
  <si>
    <t>https://vizwealth.com/v/RIMOX%2CHYG/2023/t/cy_4!25?show=&amp;align=true</t>
  </si>
  <si>
    <t>iShares iBoxx $ High Yield Corporate Bond ETF</t>
  </si>
  <si>
    <t>https://vizwealth.com/v/HYG%2CHYG/2023/t/cy_4!25?show=&amp;align=true</t>
  </si>
  <si>
    <t>BILDX</t>
  </si>
  <si>
    <t>DoubleLine Select Income Fund I MF</t>
  </si>
  <si>
    <t>https://vizwealth.com/v/BILDX%2CAGG/2023/t/cy_4!25?show=&amp;align=true</t>
  </si>
  <si>
    <t>intermediate-core-bond</t>
  </si>
  <si>
    <t>Intermediate Core Bond</t>
  </si>
  <si>
    <t>MCDWX</t>
  </si>
  <si>
    <t>Manning &amp; Napier Credit Series W MF</t>
  </si>
  <si>
    <t>https://vizwealth.com/v/MCDWX%2CAGG/2023/t/cy_4!25?show=&amp;align=true</t>
  </si>
  <si>
    <t>MIN</t>
  </si>
  <si>
    <t>MFS Intermediate Income Trust CEF</t>
  </si>
  <si>
    <t>Bloomberg US Govt/Credit Interm TR USD</t>
  </si>
  <si>
    <t>Unknown</t>
  </si>
  <si>
    <t>https://vizwealth.com/v/MIN%2CAGG/2023/t/cy_4!25?show=&amp;align=true</t>
  </si>
  <si>
    <t>MCZZX</t>
  </si>
  <si>
    <t>MassMutual Core Bond Fund I MF</t>
  </si>
  <si>
    <t>https://vizwealth.com/v/MCZZX%2CAGG/2023/t/cy_4!25?show=&amp;align=true</t>
  </si>
  <si>
    <t>iShares Core US Aggregate Bond ETF</t>
  </si>
  <si>
    <t>https://vizwealth.com/v/AGG%2CAGG/2023/t/cy_4!25?show=&amp;align=true</t>
  </si>
  <si>
    <t>LCTIX</t>
  </si>
  <si>
    <t>Leader Capital High Quality Income Fund Inst MF</t>
  </si>
  <si>
    <t>IUSB</t>
  </si>
  <si>
    <t>https://vizwealth.com/v/LCTIX%2CIUSB/2023/t/cy_4!25?show=&amp;align=true</t>
  </si>
  <si>
    <t>intermediate-core-plus-bond</t>
  </si>
  <si>
    <t>Intermediate Core-Plus Bond</t>
  </si>
  <si>
    <t>FIJEX</t>
  </si>
  <si>
    <t>Frost Total Return Bond Fund Institutional MF</t>
  </si>
  <si>
    <t>https://vizwealth.com/v/FIJEX%2CIUSB/2023/t/cy_4!25?show=&amp;align=true</t>
  </si>
  <si>
    <t>RCS</t>
  </si>
  <si>
    <t>PIMCO Strategic Income Fund Inc CEF</t>
  </si>
  <si>
    <t>ICE BofAML US High Yield Index TR USD</t>
  </si>
  <si>
    <t>https://vizwealth.com/v/RCS%2CIUSB/2023/t/cy_4!25?show=&amp;align=true</t>
  </si>
  <si>
    <t>DRSK</t>
  </si>
  <si>
    <t>Aptus Defined Risk ETF</t>
  </si>
  <si>
    <t>https://vizwealth.com/v/DRSK%2CIUSB/2023/t/cy_4!25?show=&amp;align=true</t>
  </si>
  <si>
    <t>MTMIX</t>
  </si>
  <si>
    <t>NYLI MacKay Total Return Bond Fund I MF</t>
  </si>
  <si>
    <t>https://vizwealth.com/v/MTMIX%2CIUSB/2023/t/cy_4!25?show=&amp;align=true</t>
  </si>
  <si>
    <t>SYSB</t>
  </si>
  <si>
    <t>iShares Systematic Bond ETF</t>
  </si>
  <si>
    <t>https://vizwealth.com/v/SYSB%2CIUSB/2023/t/cy_4!25?show=&amp;align=true</t>
  </si>
  <si>
    <t>iShares Core Universal USD Bond Market ETF</t>
  </si>
  <si>
    <t>https://vizwealth.com/v/IUSB%2CIUSB/2023/t/cy_4!25?show=&amp;align=true</t>
  </si>
  <si>
    <t>RCINS</t>
  </si>
  <si>
    <t>Arca US Treasury Fund CEF</t>
  </si>
  <si>
    <t>VGIT</t>
  </si>
  <si>
    <t>https://vizwealth.com/v/RCINS%2CVGIT/2023/t/cy_4!25?show=&amp;align=true</t>
  </si>
  <si>
    <t>intermediate-government</t>
  </si>
  <si>
    <t>Intermediate Government</t>
  </si>
  <si>
    <t>UIGSX</t>
  </si>
  <si>
    <t>Victory Government Securities Fund Institutional MF</t>
  </si>
  <si>
    <t>https://vizwealth.com/v/UIGSX%2CVGIT/2023/t/cy_4!25?show=&amp;align=true</t>
  </si>
  <si>
    <t>IEI</t>
  </si>
  <si>
    <t>iShares 3-7 Year Treasury Bond ETF</t>
  </si>
  <si>
    <t>https://vizwealth.com/v/IEI%2CVGIT/2023/t/cy_4!25?show=&amp;align=true</t>
  </si>
  <si>
    <t>VFIUX</t>
  </si>
  <si>
    <t>Vanguard Intermediate-Term Treasury Fund Admiral MF</t>
  </si>
  <si>
    <t>https://vizwealth.com/v/VFIUX%2CVGIT/2023/t/cy_4!25?show=&amp;align=true</t>
  </si>
  <si>
    <t>SPTI</t>
  </si>
  <si>
    <t>State Street SPDR Portfolio Int Term Treasury ETF</t>
  </si>
  <si>
    <t>https://vizwealth.com/v/SPTI%2CVGIT/2023/t/cy_4!25?show=&amp;align=true</t>
  </si>
  <si>
    <t>SCHR</t>
  </si>
  <si>
    <t>Schwab Intermediate-Term US Treasury ETF</t>
  </si>
  <si>
    <t>https://vizwealth.com/v/SCHR%2CVGIT/2023/t/cy_4!25?show=&amp;align=true</t>
  </si>
  <si>
    <t>Vanguard Intermediate-Term Treasury Index Fd ETF</t>
  </si>
  <si>
    <t>https://vizwealth.com/v/VGIT%2CVGIT/2023/t/cy_4!25?show=&amp;align=true</t>
  </si>
  <si>
    <t>OGGYX</t>
  </si>
  <si>
    <t>JPMorgan Government Bond Fund R6 MF</t>
  </si>
  <si>
    <t>https://vizwealth.com/v/OGGYX%2CVGIT/2023/t/cy_4!25?show=&amp;align=true</t>
  </si>
  <si>
    <t>FINS</t>
  </si>
  <si>
    <t>Angel Oak Financial Strategies Income Term Trust CEF</t>
  </si>
  <si>
    <t>LQD</t>
  </si>
  <si>
    <t>https://vizwealth.com/v/FINS%2CLQD/2023/t/cy_4!25?show=&amp;align=true</t>
  </si>
  <si>
    <t>corporate-bond</t>
  </si>
  <si>
    <t>Corporate Bond</t>
  </si>
  <si>
    <t>BYMMX</t>
  </si>
  <si>
    <t>BNY Mellon Corporate Bond Fund M MF</t>
  </si>
  <si>
    <t>Bloomberg US Interm Credit TR USD</t>
  </si>
  <si>
    <t>https://vizwealth.com/v/BYMMX%2CLQD/2023/t/cy_4!25?show=&amp;align=true</t>
  </si>
  <si>
    <t>SPIB</t>
  </si>
  <si>
    <t>State Street SPDR Portfolio Int Term Corp Bd ETF</t>
  </si>
  <si>
    <t>https://vizwealth.com/v/SPIB%2CLQD/2023/t/cy_4!25?show=&amp;align=true</t>
  </si>
  <si>
    <t>SKOR</t>
  </si>
  <si>
    <t>FlexShares Credit-Scored US Corp Bond Index Fund ETF</t>
  </si>
  <si>
    <t>https://vizwealth.com/v/SKOR%2CLQD/2023/t/cy_4!25?show=&amp;align=true</t>
  </si>
  <si>
    <t>VGCAX</t>
  </si>
  <si>
    <t>Vanguard Global Credit Bond Fund Admiral MF</t>
  </si>
  <si>
    <t>Bloomberg Gbl Agg Credit TR Hdg USD</t>
  </si>
  <si>
    <t>https://vizwealth.com/v/VGCAX%2CLQD/2023/t/cy_4!25?show=&amp;align=true</t>
  </si>
  <si>
    <t>Vanguard Intermediate-Term Investment-Grade Fd Adm MF</t>
  </si>
  <si>
    <t>https://vizwealth.com/v/VFIDX%2CLQD/2023/t/cy_4!25?show=&amp;align=true</t>
  </si>
  <si>
    <t>IGIB</t>
  </si>
  <si>
    <t>iShares 5-10 Yr Investment Grade Corporate Bd ETF</t>
  </si>
  <si>
    <t>https://vizwealth.com/v/IGIB%2CLQD/2023/t/cy_4!25?show=&amp;align=true</t>
  </si>
  <si>
    <t>iShares iBoxx $ Inv Grade Corporate Bond ETF</t>
  </si>
  <si>
    <t>https://vizwealth.com/v/LQD%2CLQD/2023/t/cy_4!25?show=&amp;align=true</t>
  </si>
  <si>
    <t>SYFFX</t>
  </si>
  <si>
    <t>Victory Pioneer Securitized Income Fund Y MF</t>
  </si>
  <si>
    <t>https://vizwealth.com/v/SYFFX%2CAGG/2023/t/cy_4!25?show=&amp;align=true</t>
  </si>
  <si>
    <t>nontraditional-bond</t>
  </si>
  <si>
    <t>Nontraditional Bond</t>
  </si>
  <si>
    <t>Eaton Vance Global Macro Absolute Return Fund I MF</t>
  </si>
  <si>
    <t>https://vizwealth.com/v/EIGMX%2CAGG/2023/t/cy_4!25?show=&amp;align=true</t>
  </si>
  <si>
    <t>EGRIX</t>
  </si>
  <si>
    <t>Eaton Vance Global Macro Abs Return Adv Fund I MF</t>
  </si>
  <si>
    <t>https://vizwealth.com/v/EGRIX%2CAGG/2023/t/cy_4!25?show=&amp;align=true</t>
  </si>
  <si>
    <t>IGHG</t>
  </si>
  <si>
    <t>ProShares Investment Grade-Interest Rate Hdg ETF</t>
  </si>
  <si>
    <t>https://vizwealth.com/v/IGHG%2CAGG/2023/t/cy_4!25?show=&amp;align=true</t>
  </si>
  <si>
    <t>ICMUX</t>
  </si>
  <si>
    <t>Intrepid Income Fund Institutional MF</t>
  </si>
  <si>
    <t>https://vizwealth.com/v/ICMUX%2CAGG/2023/t/cy_4!25?show=&amp;align=true</t>
  </si>
  <si>
    <t>multisector-bond</t>
  </si>
  <si>
    <t>Multisector Bond</t>
  </si>
  <si>
    <t>NWXHX</t>
  </si>
  <si>
    <t>Nationwide Strategic Income Fund IS MF</t>
  </si>
  <si>
    <t>https://vizwealth.com/v/NWXHX%2CAGG/2023/t/cy_4!25?show=&amp;align=true</t>
  </si>
  <si>
    <t>AXSIX</t>
  </si>
  <si>
    <t>Axonic Strategic Income Fund I MF</t>
  </si>
  <si>
    <t>https://vizwealth.com/v/AXSIX%2CAGG/2023/t/cy_4!25?show=&amp;align=true</t>
  </si>
  <si>
    <t>AFIF</t>
  </si>
  <si>
    <t>Anfield Universal Fixed Income ETF</t>
  </si>
  <si>
    <t>https://vizwealth.com/v/AFIF%2CAGG/2023/t/cy_4!25?show=&amp;align=true</t>
  </si>
  <si>
    <t>NBB</t>
  </si>
  <si>
    <t>Nuveen Taxable Municipal Income Fund CEF</t>
  </si>
  <si>
    <t>Bloomberg Taxable Mun Long Bond TR USD</t>
  </si>
  <si>
    <t>BLV</t>
  </si>
  <si>
    <t>https://vizwealth.com/v/NBB%2CBLV/2023/t/cy_4!25?show=&amp;align=true</t>
  </si>
  <si>
    <t>long-term-bond</t>
  </si>
  <si>
    <t>Long-Term Bond</t>
  </si>
  <si>
    <t>GBAB</t>
  </si>
  <si>
    <t>Guggenheim Taxbl Muni Bnd &amp; Invtmnt Grd Debt Trst Com Shrs Of benf Int CEF</t>
  </si>
  <si>
    <t>Bloomberg Taxable Municipal Bond USD</t>
  </si>
  <si>
    <t>https://vizwealth.com/v/GBAB%2CBLV/2023/t/cy_4!25?show=&amp;align=true</t>
  </si>
  <si>
    <t>PTCIX</t>
  </si>
  <si>
    <t>PIMCO Long-Term Cr Bd Fund Institutional MF</t>
  </si>
  <si>
    <t>https://vizwealth.com/v/PTCIX%2CBLV/2023/t/cy_4!25?show=&amp;align=true</t>
  </si>
  <si>
    <t>IGLB</t>
  </si>
  <si>
    <t>iShares 10+ Year Investment Grade Corp Bond ETF</t>
  </si>
  <si>
    <t>https://vizwealth.com/v/IGLB%2CBLV/2023/t/cy_4!25?show=&amp;align=true</t>
  </si>
  <si>
    <t>BBN</t>
  </si>
  <si>
    <t>BlackRock Taxable Municipal Bond Trust CEF</t>
  </si>
  <si>
    <t>https://vizwealth.com/v/BBN%2CBLV/2023/t/cy_4!25?show=&amp;align=true</t>
  </si>
  <si>
    <t>RPLCX</t>
  </si>
  <si>
    <t>T Rowe Price Institutional Long Duration Credit Fd MF</t>
  </si>
  <si>
    <t>https://vizwealth.com/v/RPLCX%2CBLV/2023/t/cy_4!25?show=&amp;align=true</t>
  </si>
  <si>
    <t>VLCIX</t>
  </si>
  <si>
    <t>Vanguard Long-Term Corporate Bond Idx Fund Inst MF</t>
  </si>
  <si>
    <t>https://vizwealth.com/v/VLCIX%2CBLV/2023/t/cy_4!25?show=&amp;align=true</t>
  </si>
  <si>
    <t>VCLT</t>
  </si>
  <si>
    <t>Vanguard Long-Term Corporate Bond Idx Fund ETF</t>
  </si>
  <si>
    <t>https://vizwealth.com/v/VCLT%2CBLV/2023/t/cy_4!25?show=&amp;align=true</t>
  </si>
  <si>
    <t>SPLB</t>
  </si>
  <si>
    <t>State Street SPDR Portfolio Long Term Corp Bd ETF</t>
  </si>
  <si>
    <t>https://vizwealth.com/v/SPLB%2CBLV/2023/t/cy_4!25?show=&amp;align=true</t>
  </si>
  <si>
    <t>Vanguard Long-Term Bond Index Fund ETF</t>
  </si>
  <si>
    <t>https://vizwealth.com/v/BLV%2CBLV/2023/t/cy_4!25?show=&amp;align=true</t>
  </si>
  <si>
    <t>USGAX</t>
  </si>
  <si>
    <t>Morgan Stanley Long Duration Govt Oppty Fund A MF</t>
  </si>
  <si>
    <t>TLT</t>
  </si>
  <si>
    <t>https://vizwealth.com/v/USGAX%2CTLT/2023/t/cy_4!25?show=&amp;align=true</t>
  </si>
  <si>
    <t>long-government</t>
  </si>
  <si>
    <t>Long Government</t>
  </si>
  <si>
    <t>BKT</t>
  </si>
  <si>
    <t>BlackRock Income Trust Inc CEF</t>
  </si>
  <si>
    <t>FTSE Mortgage TR USD</t>
  </si>
  <si>
    <t>https://vizwealth.com/v/BKT%2CTLT/2023/t/cy_4!25?show=&amp;align=true</t>
  </si>
  <si>
    <t>IEF</t>
  </si>
  <si>
    <t>iShares 7-10 Year Treasury Bond ETF</t>
  </si>
  <si>
    <t>https://vizwealth.com/v/IEF%2CTLT/2023/t/cy_4!25?show=&amp;align=true</t>
  </si>
  <si>
    <t>LGOV</t>
  </si>
  <si>
    <t>First Trust Long Duration Opportunities ETF</t>
  </si>
  <si>
    <t>ICE BofA 5+Y US Trsy TR USD</t>
  </si>
  <si>
    <t>https://vizwealth.com/v/LGOV%2CTLT/2023/t/cy_4!25?show=&amp;align=true</t>
  </si>
  <si>
    <t>TLH</t>
  </si>
  <si>
    <t>iShares 10-20 Year Treasury Bond ETF</t>
  </si>
  <si>
    <t>https://vizwealth.com/v/TLH%2CTLT/2023/t/cy_4!25?show=&amp;align=true</t>
  </si>
  <si>
    <t>PGOVX</t>
  </si>
  <si>
    <t>PIMCO Long-Term US Government Fund Institutional MF</t>
  </si>
  <si>
    <t>https://vizwealth.com/v/PGOVX%2CTLT/2023/t/cy_4!25?show=&amp;align=true</t>
  </si>
  <si>
    <t>VUSUX</t>
  </si>
  <si>
    <t>Vanguard Long-Term Treasury Fund Admiral MF</t>
  </si>
  <si>
    <t>https://vizwealth.com/v/VUSUX%2CTLT/2023/t/cy_4!25?show=&amp;align=true</t>
  </si>
  <si>
    <t>iShares 20+ Year Treasury Bond ETF</t>
  </si>
  <si>
    <t>https://vizwealth.com/v/TLT%2CTLT/2023/t/cy_4!25?show=&amp;align=true</t>
  </si>
  <si>
    <t>BERIX</t>
  </si>
  <si>
    <t>Carillon Chartwell Real Income Fund I MF</t>
  </si>
  <si>
    <t>TIP</t>
  </si>
  <si>
    <t>https://vizwealth.com/v/BERIX%2CTIP/2023/t/cy_4!25?show=&amp;align=true</t>
  </si>
  <si>
    <t>inflation-protected-bond</t>
  </si>
  <si>
    <t>Inflation-Protected Bond</t>
  </si>
  <si>
    <t>TDTF</t>
  </si>
  <si>
    <t>FlexShares iBoxx 5-Year Target Duration TIPS Index ETF</t>
  </si>
  <si>
    <t>https://vizwealth.com/v/TDTF%2CTIP/2023/t/cy_4!25?show=&amp;align=true</t>
  </si>
  <si>
    <t>WIW</t>
  </si>
  <si>
    <t>Western Asset Inflation-Linked Opportunities &amp; Inc CEF</t>
  </si>
  <si>
    <t>Bloomberg US Govt Infl Lkd 1-10Y TR USD</t>
  </si>
  <si>
    <t>https://vizwealth.com/v/WIW%2CTIP/2023/t/cy_4!25?show=&amp;align=true</t>
  </si>
  <si>
    <t>PRRIX</t>
  </si>
  <si>
    <t>PIMCO Real Return Fund Institutional MF</t>
  </si>
  <si>
    <t>https://vizwealth.com/v/PRRIX%2CTIP/2023/t/cy_4!25?show=&amp;align=true</t>
  </si>
  <si>
    <t>MIPZX</t>
  </si>
  <si>
    <t>MassMutual Inflation-Protected and Income Fund I MF</t>
  </si>
  <si>
    <t>https://vizwealth.com/v/MIPZX%2CTIP/2023/t/cy_4!25?show=&amp;align=true</t>
  </si>
  <si>
    <t>SCHP</t>
  </si>
  <si>
    <t>Schwab US TIPS ETF</t>
  </si>
  <si>
    <t>https://vizwealth.com/v/SCHP%2CTIP/2023/t/cy_4!25?show=&amp;align=true</t>
  </si>
  <si>
    <t>WIA</t>
  </si>
  <si>
    <t>Western Asset Inflation-Linked Income Fund CEF</t>
  </si>
  <si>
    <t>https://vizwealth.com/v/WIA%2CTIP/2023/t/cy_4!25?show=&amp;align=true</t>
  </si>
  <si>
    <t>iShares TIPS Bond ETF</t>
  </si>
  <si>
    <t>https://vizwealth.com/v/TIP%2CTIP/2023/t/cy_4!25?show=&amp;align=true</t>
  </si>
  <si>
    <t>IBHF</t>
  </si>
  <si>
    <t>iShares iBonds 2026 Term High Yield and Income ETF</t>
  </si>
  <si>
    <t>https://vizwealth.com/v/IBHF%2CAGG/2023/t/cy_4!25?show=&amp;align=true</t>
  </si>
  <si>
    <t>target-maturity</t>
  </si>
  <si>
    <t>Target Maturity</t>
  </si>
  <si>
    <t>BSJQ</t>
  </si>
  <si>
    <t>Invesco BulletShares 2026 Hi Yld Corp Bd ETF</t>
  </si>
  <si>
    <t>https://vizwealth.com/v/BSJQ%2CAGG/2023/t/cy_4!25?show=&amp;align=true</t>
  </si>
  <si>
    <t>BSJR</t>
  </si>
  <si>
    <t>Invesco BulletShares 2027 Hi Yld Corp Bd ETF</t>
  </si>
  <si>
    <t>https://vizwealth.com/v/BSJR%2CAGG/2023/t/cy_4!25?show=&amp;align=true</t>
  </si>
  <si>
    <t>EIDOX</t>
  </si>
  <si>
    <t>Eaton Vance Emerging Markets Debt Opportunities I MF</t>
  </si>
  <si>
    <t>JPM EMBI Global Diversified TR USD</t>
  </si>
  <si>
    <t>EMB</t>
  </si>
  <si>
    <t>https://vizwealth.com/v/EIDOX%2CEMB/2023/t/cy_4!25?show=&amp;align=true</t>
  </si>
  <si>
    <t>emerging-markets-bond</t>
  </si>
  <si>
    <t>Emerging Markets Bond</t>
  </si>
  <si>
    <t>AGEYX</t>
  </si>
  <si>
    <t>American Beacon Developing World Income Fund Y MF</t>
  </si>
  <si>
    <t>https://vizwealth.com/v/AGEYX%2CEMB/2023/t/cy_4!25?show=&amp;align=true</t>
  </si>
  <si>
    <t>TEI</t>
  </si>
  <si>
    <t>Templeton Emerging Markets Income Fund CEF</t>
  </si>
  <si>
    <t>JPM EMBI Global TR USD</t>
  </si>
  <si>
    <t>https://vizwealth.com/v/TEI%2CEMB/2023/t/cy_4!25?show=&amp;align=true</t>
  </si>
  <si>
    <t>PFUMX</t>
  </si>
  <si>
    <t>Finisterre Emerging Markets Total Ret Bd Fd Inst MF</t>
  </si>
  <si>
    <t>https://vizwealth.com/v/PFUMX%2CEMB/2023/t/cy_4!25?show=&amp;align=true</t>
  </si>
  <si>
    <t>EDD</t>
  </si>
  <si>
    <t>Morgan Stanley Emerging Markets Domestic Debt Fund Inc CEF</t>
  </si>
  <si>
    <t>JPM GBI-EM Global Diversified TR USD</t>
  </si>
  <si>
    <t>https://vizwealth.com/v/EDD%2CEMB/2023/t/cy_4!25?show=&amp;align=true</t>
  </si>
  <si>
    <t>EMHY</t>
  </si>
  <si>
    <t>iShares JP Morgan EM High Yield Bond ETF</t>
  </si>
  <si>
    <t>https://vizwealth.com/v/EMHY%2CEMB/2023/t/cy_4!25?show=&amp;align=true</t>
  </si>
  <si>
    <t>iShares JPMorgan USD Emerging Markets Bond ETF</t>
  </si>
  <si>
    <t>https://vizwealth.com/v/EMB%2CEMB/2023/t/cy_4!25?show=&amp;align=true</t>
  </si>
  <si>
    <t>PLMIX</t>
  </si>
  <si>
    <t>PIMCO EM Currency and Sh-Tr Inv Fund Institutional MF</t>
  </si>
  <si>
    <t>EBND</t>
  </si>
  <si>
    <t>https://vizwealth.com/v/PLMIX%2CEBND/2023/t/cy_4!25?show=&amp;align=true</t>
  </si>
  <si>
    <t>emerging-markets-local-currency-bond</t>
  </si>
  <si>
    <t>Emerging-Markets Local-Currency Bond</t>
  </si>
  <si>
    <t>PELBX</t>
  </si>
  <si>
    <t>PIMCO Emerg Markets Local Currency and Bd Fd Inst MF</t>
  </si>
  <si>
    <t>https://vizwealth.com/v/PELBX%2CEBND/2023/t/cy_4!25?show=&amp;align=true</t>
  </si>
  <si>
    <t>EEIIX</t>
  </si>
  <si>
    <t>Eaton Vance Emerging Markets Local Income Fund I MF</t>
  </si>
  <si>
    <t>https://vizwealth.com/v/EEIIX%2CEBND/2023/t/cy_4!25?show=&amp;align=true</t>
  </si>
  <si>
    <t>FEMB</t>
  </si>
  <si>
    <t>First Trust Emerging Markets Local Currency Bd ETF</t>
  </si>
  <si>
    <t>https://vizwealth.com/v/FEMB%2CEBND/2023/t/cy_4!25?show=&amp;align=true</t>
  </si>
  <si>
    <t>EMLC</t>
  </si>
  <si>
    <t>VanEck JP Morgan EM Local Currency Bond ETF</t>
  </si>
  <si>
    <t>ICE BofA Global Broad Market Plus TR USD</t>
  </si>
  <si>
    <t>https://vizwealth.com/v/EMLC%2CEBND/2023/t/cy_4!25?show=&amp;align=true</t>
  </si>
  <si>
    <t>LEMB</t>
  </si>
  <si>
    <t>iShares JP Morgan EM Local Currency Bond ETF</t>
  </si>
  <si>
    <t>https://vizwealth.com/v/LEMB%2CEBND/2023/t/cy_4!25?show=&amp;align=true</t>
  </si>
  <si>
    <t>SPDR Bloomberg Emerging Markets Local Bond ETF</t>
  </si>
  <si>
    <t>https://vizwealth.com/v/EBND%2CEBND/2023/t/cy_4!25?show=&amp;align=true</t>
  </si>
  <si>
    <t>DGFFX</t>
  </si>
  <si>
    <t>Destinations Global Fixed Income Opprtnts Fd I MF</t>
  </si>
  <si>
    <t>ICE BofA Gbl Brd Mkt TR HUSD</t>
  </si>
  <si>
    <t>BWX</t>
  </si>
  <si>
    <t>https://vizwealth.com/v/DGFFX%2CBWX/2023/t/cy_4!25?show=&amp;align=true</t>
  </si>
  <si>
    <t>global-bond</t>
  </si>
  <si>
    <t>Global Bond</t>
  </si>
  <si>
    <t>SABA</t>
  </si>
  <si>
    <t>Saba Capital Income &amp; Opportunities Fund II. CEF</t>
  </si>
  <si>
    <t>iBoxx USD Liquid High Yield Index</t>
  </si>
  <si>
    <t>https://vizwealth.com/v/SABA%2CBWX/2023/t/cy_4!25?show=&amp;align=true</t>
  </si>
  <si>
    <t>OPSIX</t>
  </si>
  <si>
    <t>Invesco Global Strategic Income Fund A MF</t>
  </si>
  <si>
    <t>https://vizwealth.com/v/OPSIX%2CBWX/2023/t/cy_4!25?show=&amp;align=true</t>
  </si>
  <si>
    <t>SPSK</t>
  </si>
  <si>
    <t>SP Funds Dow Jones Global Sukuk ETF</t>
  </si>
  <si>
    <t>https://vizwealth.com/v/SPSK%2CBWX/2023/t/cy_4!25?show=&amp;align=true</t>
  </si>
  <si>
    <t>OIBYX</t>
  </si>
  <si>
    <t>Invesco International Bond Fund Y MF</t>
  </si>
  <si>
    <t>Bloomberg Gbl Agg Ex USD TR USD</t>
  </si>
  <si>
    <t>https://vizwealth.com/v/OIBYX%2CBWX/2023/t/cy_4!25?show=&amp;align=true</t>
  </si>
  <si>
    <t>IBND</t>
  </si>
  <si>
    <t>SPDR Bloomberg International Corporate Bond ETF</t>
  </si>
  <si>
    <t>https://vizwealth.com/v/IBND%2CBWX/2023/t/cy_4!25?show=&amp;align=true</t>
  </si>
  <si>
    <t>PICB</t>
  </si>
  <si>
    <t>Invesco International Corporate Bond ETF</t>
  </si>
  <si>
    <t>https://vizwealth.com/v/PICB%2CBWX/2023/t/cy_4!25?show=&amp;align=true</t>
  </si>
  <si>
    <t>SPDR Bloomberg International Treasury Bond ETF</t>
  </si>
  <si>
    <t>https://vizwealth.com/v/BWX%2CBWX/2023/t/cy_4!25?show=&amp;align=true</t>
  </si>
  <si>
    <t>PIMCO Gl Bd Oppty Fund (US Dollar-Hedged) Inst MF</t>
  </si>
  <si>
    <t>BNDX</t>
  </si>
  <si>
    <t>https://vizwealth.com/v/PGBIX%2CBNDX/2023/t/cy_4!25?show=&amp;align=true</t>
  </si>
  <si>
    <t>global-bond-usd-hedged</t>
  </si>
  <si>
    <t>Global Bond-USD Hedged</t>
  </si>
  <si>
    <t>JPIB</t>
  </si>
  <si>
    <t>JPMorgan International Bond Opportunities ETF</t>
  </si>
  <si>
    <t>Bloomberg Multiverse Ex USD TR Hdg USD</t>
  </si>
  <si>
    <t>https://vizwealth.com/v/JPIB%2CBNDX/2023/t/cy_4!25?show=&amp;align=true</t>
  </si>
  <si>
    <t>PFORX</t>
  </si>
  <si>
    <t>PIMCO Intl Bond Fund (US Dollar-Hedged) Inst MF</t>
  </si>
  <si>
    <t>Bloomberg Gbl Agg Ex USD TR Hdg USD</t>
  </si>
  <si>
    <t>https://vizwealth.com/v/PFORX%2CBNDX/2023/t/cy_4!25?show=&amp;align=true</t>
  </si>
  <si>
    <t>PGMSX</t>
  </si>
  <si>
    <t>T Rowe Price Global Multi-Sector Bond Fund I MF</t>
  </si>
  <si>
    <t>https://vizwealth.com/v/PGMSX%2CBNDX/2023/t/cy_4!25?show=&amp;align=true</t>
  </si>
  <si>
    <t>Vanguard Total International Bond Index Fund ETF</t>
  </si>
  <si>
    <t>https://vizwealth.com/v/BNDX%2CBNDX/2023/t/cy_4!25?show=&amp;align=true</t>
  </si>
  <si>
    <t>ORDNX</t>
  </si>
  <si>
    <t>North Square Preferred and Income Securities Fd I MF</t>
  </si>
  <si>
    <t>PFF</t>
  </si>
  <si>
    <t>https://vizwealth.com/v/ORDNX%2CPFF/2023/t/cy_4!25?show=&amp;align=true</t>
  </si>
  <si>
    <t>preferred-stock</t>
  </si>
  <si>
    <t>Preferred Stock</t>
  </si>
  <si>
    <t>PFFA</t>
  </si>
  <si>
    <t>Virtus InfraCap US Preferred Stock ETF</t>
  </si>
  <si>
    <t>https://vizwealth.com/v/PFFA%2CPFF/2023/t/cy_4!25?show=&amp;align=true</t>
  </si>
  <si>
    <t>LPXIX</t>
  </si>
  <si>
    <t>Cohen &amp; Steers Low Duration Preferred and Income I MF</t>
  </si>
  <si>
    <t>ICE BofA US All Captl TR USD</t>
  </si>
  <si>
    <t>https://vizwealth.com/v/LPXIX%2CPFF/2023/t/cy_4!25?show=&amp;align=true</t>
  </si>
  <si>
    <t>VRP</t>
  </si>
  <si>
    <t>Invesco Variable Rate Preferred ETF</t>
  </si>
  <si>
    <t>https://vizwealth.com/v/VRP%2CPFF/2023/t/cy_4!25?show=&amp;align=true</t>
  </si>
  <si>
    <t>PCSFX</t>
  </si>
  <si>
    <t>Principal Capital Securities Fund S MF</t>
  </si>
  <si>
    <t>https://vizwealth.com/v/PCSFX%2CPFF/2023/t/cy_4!25?show=&amp;align=true</t>
  </si>
  <si>
    <t>PREF</t>
  </si>
  <si>
    <t>Principal Spectrum Preferred Securities Active ETF</t>
  </si>
  <si>
    <t>ICE BofA US IG Inst Captl TR USD</t>
  </si>
  <si>
    <t>https://vizwealth.com/v/PREF%2CPFF/2023/t/cy_4!25?show=&amp;align=true</t>
  </si>
  <si>
    <t>JPC</t>
  </si>
  <si>
    <t>Nuveen Preferred &amp; Income Opportunities Fund CEF</t>
  </si>
  <si>
    <t>https://vizwealth.com/v/JPC%2CPFF/2023/t/cy_4!25?show=&amp;align=true</t>
  </si>
  <si>
    <t>LDP</t>
  </si>
  <si>
    <t>Cohen &amp; Steers Limited Duration Preferred and Income Fund Inc CEF</t>
  </si>
  <si>
    <t>https://vizwealth.com/v/LDP%2CPFF/2023/t/cy_4!25?show=&amp;align=true</t>
  </si>
  <si>
    <t>FPF</t>
  </si>
  <si>
    <t>First Trust Intermediate Duration Preferred &amp; Income Fund CEF</t>
  </si>
  <si>
    <t>https://vizwealth.com/v/FPF%2CPFF/2023/t/cy_4!25?show=&amp;align=true</t>
  </si>
  <si>
    <t>iShares Preferred and Income Securities ETF</t>
  </si>
  <si>
    <t>https://vizwealth.com/v/PFF%2CPFF/2023/t/cy_4!25?show=&amp;align=true</t>
  </si>
  <si>
    <t>FCVSX</t>
  </si>
  <si>
    <t>Fidelity Convertible Securities Fund MF</t>
  </si>
  <si>
    <t>CWB</t>
  </si>
  <si>
    <t>https://vizwealth.com/v/FCVSX%2CCWB/2023/t/cy_4!25?show=&amp;align=true</t>
  </si>
  <si>
    <t>convertibles</t>
  </si>
  <si>
    <t>Convertibles</t>
  </si>
  <si>
    <t>ANNPX</t>
  </si>
  <si>
    <t>Virtus Convertible Fund Institutional MF</t>
  </si>
  <si>
    <t>https://vizwealth.com/v/ANNPX%2CCWB/2023/t/cy_4!25?show=&amp;align=true</t>
  </si>
  <si>
    <t>AVK</t>
  </si>
  <si>
    <t>Advent Convertible and Income Fund CEF</t>
  </si>
  <si>
    <t>https://vizwealth.com/v/AVK%2CCWB/2023/t/cy_4!25?show=&amp;align=true</t>
  </si>
  <si>
    <t>State Street SPDR Bloomberg Convertible Sec ETF</t>
  </si>
  <si>
    <t>https://vizwealth.com/v/CWB%2CCWB/2023/t/cy_4!25?show=&amp;align=true</t>
  </si>
  <si>
    <t>ICVT</t>
  </si>
  <si>
    <t>iShares Convertible Bond ETF</t>
  </si>
  <si>
    <t>https://vizwealth.com/v/ICVT%2CCWB/2023/t/cy_4!25?show=&amp;align=true</t>
  </si>
  <si>
    <t>LCFYX</t>
  </si>
  <si>
    <t>Lord Abbett Convertible Fund I MF</t>
  </si>
  <si>
    <t>https://vizwealth.com/v/LCFYX%2CCWB/2023/t/cy_4!25?show=&amp;align=true</t>
  </si>
  <si>
    <t>NCZ</t>
  </si>
  <si>
    <t>Virtus Convertible &amp; Income Fund II CEF</t>
  </si>
  <si>
    <t>https://vizwealth.com/v/NCZ%2CCWB/2023/t/cy_4!25?show=&amp;align=true</t>
  </si>
  <si>
    <t>SHRIX</t>
  </si>
  <si>
    <t>Stone Ridge Hi Yld Reinsurance Risk PrmI MF</t>
  </si>
  <si>
    <t>https://vizwealth.com/v/SHRIX%2CAGG/2023/t/cy_4!25?show=&amp;align=true</t>
  </si>
  <si>
    <t>miscellaneous-fixed-income</t>
  </si>
  <si>
    <t>Miscellaneous Fixed Income</t>
  </si>
  <si>
    <t>BATAX</t>
  </si>
  <si>
    <t>BATS: Securitized Total Return Series MF</t>
  </si>
  <si>
    <t>https://vizwealth.com/v/BATAX%2CAGG/2023/t/cy_4!25?show=&amp;align=true</t>
  </si>
  <si>
    <t>FQTIX</t>
  </si>
  <si>
    <t>Franklin Templeton SMACS: Series I MF</t>
  </si>
  <si>
    <t>https://vizwealth.com/v/FQTIX%2CAGG/2023/t/cy_4!25?show=&amp;align=true</t>
  </si>
  <si>
    <t>EIGOX</t>
  </si>
  <si>
    <t>Eaton Vance Government Opportunities Fund I MF</t>
  </si>
  <si>
    <t>https://vizwealth.com/v/EIGOX%2CAGG/2023/t/cy_4!25?show=&amp;align=true</t>
  </si>
  <si>
    <t>government-mortgage-backed-bond</t>
  </si>
  <si>
    <t>Government Mortgage-Backed Bond</t>
  </si>
  <si>
    <t>WSGIX</t>
  </si>
  <si>
    <t>Allspring Short Duration Gv Bd Fd Inst MF</t>
  </si>
  <si>
    <t>https://vizwealth.com/v/WSGIX%2CAGG/2023/t/cy_4!25?show=&amp;align=true</t>
  </si>
  <si>
    <t>JMBS</t>
  </si>
  <si>
    <t>Janus Henderson Mortgage-Backed Securities ETF</t>
  </si>
  <si>
    <t>https://vizwealth.com/v/JMBS%2CAGG/2023/t/cy_4!25?show=&amp;align=true</t>
  </si>
  <si>
    <t>PDMIX</t>
  </si>
  <si>
    <t>PIMCO GNMA &amp; GS Fund Institutional MF</t>
  </si>
  <si>
    <t>https://vizwealth.com/v/PDMIX%2CAGG/2023/t/cy_4!25?show=&amp;align=true</t>
  </si>
  <si>
    <t>VMBS</t>
  </si>
  <si>
    <t>Vanguard Mortgage-Backed Secs Idx Fund ETF</t>
  </si>
  <si>
    <t>https://vizwealth.com/v/VMBS%2CAGG/2023/t/cy_4!25?show=&amp;align=true</t>
  </si>
  <si>
    <t>SPMB</t>
  </si>
  <si>
    <t>State Street SPDR Portfolio Mortgage Backed Bd ETF</t>
  </si>
  <si>
    <t>https://vizwealth.com/v/SPMB%2CAGG/2023/t/cy_4!25?show=&amp;align=true</t>
  </si>
  <si>
    <t>Cliffwater Corporate Lending Fund I CEF</t>
  </si>
  <si>
    <t>Cliffwater Direct Lending TR USD</t>
  </si>
  <si>
    <t>https://vizwealth.com/v/CCLFX%2CAGG/2023/t/cy_4!25?show=&amp;align=true</t>
  </si>
  <si>
    <t>private-debt-direct-lending</t>
  </si>
  <si>
    <t>Private Debt - Direct Lending</t>
  </si>
  <si>
    <t>CORFX</t>
  </si>
  <si>
    <t>Flat Rock Core Income Fund CEF</t>
  </si>
  <si>
    <t>https://vizwealth.com/v/CORFX%2CAGG/2023/t/cy_4!25?show=&amp;align=true</t>
  </si>
  <si>
    <t>CADUX</t>
  </si>
  <si>
    <t>CION Ares Diversified Credit Fund I CEF</t>
  </si>
  <si>
    <t>https://vizwealth.com/v/CADUX%2CAGG/2023/t/cy_4!25?show=&amp;align=true</t>
  </si>
  <si>
    <t>XPTFX</t>
  </si>
  <si>
    <t>Federated Hermes Project and Trade Fin Tender IS CEF</t>
  </si>
  <si>
    <t>https://vizwealth.com/v/XPTFX%2CAGG/2023/t/cy_4!25?show=&amp;align=true</t>
  </si>
  <si>
    <t>private-debt-general</t>
  </si>
  <si>
    <t>Private Debt - General</t>
  </si>
  <si>
    <t>NICHX</t>
  </si>
  <si>
    <t>Variant Alternative Income Fund Institutional CEF</t>
  </si>
  <si>
    <t>https://vizwealth.com/v/NICHX%2CAGG/2023/t/cy_4!25?show=&amp;align=true</t>
  </si>
  <si>
    <t>CNRLX</t>
  </si>
  <si>
    <t>City National Rochdale Select Strategies Fund CEF</t>
  </si>
  <si>
    <t>https://vizwealth.com/v/CNRLX%2CAGG/2023/t/cy_4!25?show=&amp;align=true</t>
  </si>
  <si>
    <t>XILSX</t>
  </si>
  <si>
    <t>Pioneer ILS Interval Fund CEF</t>
  </si>
  <si>
    <t>https://vizwealth.com/v/XILSX%2CAGG/2023/t/cy_4!25?show=&amp;align=true</t>
  </si>
  <si>
    <t>OWSCX</t>
  </si>
  <si>
    <t>1WS Credit Income Fund Instl CEF</t>
  </si>
  <si>
    <t>https://vizwealth.com/v/OWSCX%2CAGG/2023/t/cy_4!25?show=&amp;align=true</t>
  </si>
  <si>
    <t>TAKNX</t>
  </si>
  <si>
    <t>Carlyle Tactical Private Credit Fund N CEF</t>
  </si>
  <si>
    <t>https://vizwealth.com/v/TAKNX%2CAGG/2023/t/cy_4!25?show=&amp;align=true</t>
  </si>
  <si>
    <t>PSOIX</t>
  </si>
  <si>
    <t>Palmer Square Opportunistic Income Fund CEF</t>
  </si>
  <si>
    <t>https://vizwealth.com/v/PSOIX%2CAGG/2023/t/cy_4!25?show=&amp;align=true</t>
  </si>
  <si>
    <t>AAIDX</t>
  </si>
  <si>
    <t>Axonic Alternative Income Fund Inst CEF</t>
  </si>
  <si>
    <t>https://vizwealth.com/v/AAIDX%2CAGG/2023/t/cy_4!25?show=&amp;align=true</t>
  </si>
  <si>
    <t>CRDIX</t>
  </si>
  <si>
    <t>Apollo Diversified Credit Fund I CEF</t>
  </si>
  <si>
    <t>https://vizwealth.com/v/CRDIX%2CAGG/2023/t/cy_4!25?show=&amp;align=true</t>
  </si>
  <si>
    <t>SCFZX</t>
  </si>
  <si>
    <t>PGIM Securitized Credit Fund Z MF</t>
  </si>
  <si>
    <t>https://vizwealth.com/v/SCFZX%2CAGG/2023/t/cy_4!25?show=&amp;align=true</t>
  </si>
  <si>
    <t>securitized-bond-diversified</t>
  </si>
  <si>
    <t>Securitized Bond - Diversified</t>
  </si>
  <si>
    <t>DHEIX</t>
  </si>
  <si>
    <t>Diamond Hill Short Duration Securitized B Fd I MF</t>
  </si>
  <si>
    <t>https://vizwealth.com/v/DHEIX%2CAGG/2023/t/cy_4!25?show=&amp;align=true</t>
  </si>
  <si>
    <t>SEMMX</t>
  </si>
  <si>
    <t>Medalist Partners MBS Total Return Fund Inst MF</t>
  </si>
  <si>
    <t>https://vizwealth.com/v/SEMMX%2CAGG/2023/t/cy_4!25?show=&amp;align=true</t>
  </si>
  <si>
    <t>EVMO</t>
  </si>
  <si>
    <t>Eaton Vance Mortgage Opportunities ETF</t>
  </si>
  <si>
    <t>https://vizwealth.com/v/EVMO%2CAGG/2023/t/cy_4!25?show=&amp;align=true</t>
  </si>
  <si>
    <t>JAAA</t>
  </si>
  <si>
    <t>Janus Henderson AAA CLO ETF</t>
  </si>
  <si>
    <t>https://vizwealth.com/v/JAAA%2CAGG/2023/t/cy_4!25?show=&amp;align=true</t>
  </si>
  <si>
    <t>securitized-bond-focused</t>
  </si>
  <si>
    <t>Securitized Bond - Focused</t>
  </si>
  <si>
    <t>CMBS</t>
  </si>
  <si>
    <t>iShares CMBS ETF</t>
  </si>
  <si>
    <t>https://vizwealth.com/v/CMBS%2CAGG/2023/t/cy_4!25?show=&amp;align=true</t>
  </si>
  <si>
    <t>IOFIX</t>
  </si>
  <si>
    <t>AlphaCentric Income Opportunities Fund I MF</t>
  </si>
  <si>
    <t>https://vizwealth.com/v/IOFIX%2CAGG/2023/t/cy_4!25?show=&amp;align=true</t>
  </si>
  <si>
    <t>MUNI BOND FUNDS</t>
  </si>
  <si>
    <t>FEHIX</t>
  </si>
  <si>
    <t>First Eagle High Yield Municipal Fund I MF</t>
  </si>
  <si>
    <t>Municipal Bond</t>
  </si>
  <si>
    <t>S&amp;P Municipal Yield TR USD</t>
  </si>
  <si>
    <t>HYD</t>
  </si>
  <si>
    <t>https://vizwealth.com/v/FEHIX%2CHYD/2023/t/cy_4!25?show=&amp;align=true</t>
  </si>
  <si>
    <t>high-yield-muni</t>
  </si>
  <si>
    <t>High Yield Muni</t>
  </si>
  <si>
    <t>PIMCO Fixed Income SHares Series TE MF</t>
  </si>
  <si>
    <t>Bloomberg Municipal TR USD</t>
  </si>
  <si>
    <t>https://vizwealth.com/v/FXIEX%2CHYD/2023/t/cy_4!25?show=&amp;align=true</t>
  </si>
  <si>
    <t>FLMI</t>
  </si>
  <si>
    <t>Franklin Dynamic Municipal Bond ETF</t>
  </si>
  <si>
    <t>https://vizwealth.com/v/FLMI%2CHYD/2023/t/cy_4!25?show=&amp;align=true</t>
  </si>
  <si>
    <t>AMHIX</t>
  </si>
  <si>
    <t>American Funds American High-Inc Muni Bond Fd A MF</t>
  </si>
  <si>
    <t>https://vizwealth.com/v/AMHIX%2CHYD/2023/t/cy_4!25?show=&amp;align=true</t>
  </si>
  <si>
    <t>NZF</t>
  </si>
  <si>
    <t>Nuveen Municipal Credit Income Fund CEF</t>
  </si>
  <si>
    <t>https://vizwealth.com/v/NZF%2CHYD/2023/t/cy_4!25?show=&amp;align=true</t>
  </si>
  <si>
    <t>VanEck High Yield Muni ETF</t>
  </si>
  <si>
    <t>ICE US Broad Municipal TR LOC</t>
  </si>
  <si>
    <t>https://vizwealth.com/v/HYD%2CHYD/2023/t/cy_4!25?show=&amp;align=true</t>
  </si>
  <si>
    <t>NVG</t>
  </si>
  <si>
    <t>Nuveen AMT-Free Municipal Credit Income Fund CEF</t>
  </si>
  <si>
    <t>https://vizwealth.com/v/NVG%2CHYD/2023/t/cy_4!25?show=&amp;align=true</t>
  </si>
  <si>
    <t>ETX</t>
  </si>
  <si>
    <t>Eaton Vance Municipal Income 2028 Term Trust CEF</t>
  </si>
  <si>
    <t>Bloomberg 5 Year Muni Bond Index TR USD</t>
  </si>
  <si>
    <t>https://vizwealth.com/v/ETX%2CHYD/2023/t/cy_4!25?show=&amp;align=true</t>
  </si>
  <si>
    <t>MEAR</t>
  </si>
  <si>
    <t>iShares Short Maturity Municipal Bond Active ETF</t>
  </si>
  <si>
    <t>SUB</t>
  </si>
  <si>
    <t>https://vizwealth.com/v/MEAR%2CSUB/2023/t/cy_4!25?show=&amp;align=true</t>
  </si>
  <si>
    <t>muni-national-short</t>
  </si>
  <si>
    <t>Muni National Short</t>
  </si>
  <si>
    <t>JMST</t>
  </si>
  <si>
    <t>JPMorgan Ultra-Short Municipal Income ETF</t>
  </si>
  <si>
    <t>https://vizwealth.com/v/JMST%2CSUB/2023/t/cy_4!25?show=&amp;align=true</t>
  </si>
  <si>
    <t>AUNYX</t>
  </si>
  <si>
    <t>AB Municipal Bond Inflation Strategy Advisor MF</t>
  </si>
  <si>
    <t>https://vizwealth.com/v/AUNYX%2CSUB/2023/t/cy_4!25?show=&amp;align=true</t>
  </si>
  <si>
    <t>iShares Short-Term National Muni Bond ETF</t>
  </si>
  <si>
    <t>ICE AMT-Free US National Muni TR USD</t>
  </si>
  <si>
    <t>https://vizwealth.com/v/SUB%2CSUB/2023/t/cy_4!25?show=&amp;align=true</t>
  </si>
  <si>
    <t>EMAIX</t>
  </si>
  <si>
    <t>Eaton Vance Short Duration Municipal Opptys Fd I MF</t>
  </si>
  <si>
    <t>https://vizwealth.com/v/EMAIX%2CSUB/2023/t/cy_4!25?show=&amp;align=true</t>
  </si>
  <si>
    <t>AIDZX</t>
  </si>
  <si>
    <t>AB Intermediate Dvsfd Muni Port Z MF</t>
  </si>
  <si>
    <t>https://vizwealth.com/v/AIDZX%2CSUB/2023/t/cy_4!25?show=&amp;align=true</t>
  </si>
  <si>
    <t>Baird Strategic Municipal Bond Fund Institutional MF</t>
  </si>
  <si>
    <t>MUB</t>
  </si>
  <si>
    <t>https://vizwealth.com/v/BSNIX%2CMUB/2023/t/cy_4!25?show=&amp;align=true</t>
  </si>
  <si>
    <t>muni-national-interm</t>
  </si>
  <si>
    <t>Muni National Interm</t>
  </si>
  <si>
    <t>ATTYX</t>
  </si>
  <si>
    <t>AB Tax-Aware Fixed Income Opportunities Ptf Adv MF</t>
  </si>
  <si>
    <t>https://vizwealth.com/v/ATTYX%2CMUB/2023/t/cy_4!25?show=&amp;align=true</t>
  </si>
  <si>
    <t>GSAAX</t>
  </si>
  <si>
    <t>Goldman Sachs Mncpl Inc Cpltn Sp Act Ins MF</t>
  </si>
  <si>
    <t>https://vizwealth.com/v/GSAAX%2CMUB/2023/t/cy_4!25?show=&amp;align=true</t>
  </si>
  <si>
    <t>PTIMX</t>
  </si>
  <si>
    <t>Performance Trust Municipal Bond Fund Inst MF</t>
  </si>
  <si>
    <t>https://vizwealth.com/v/PTIMX%2CMUB/2023/t/cy_4!25?show=&amp;align=true</t>
  </si>
  <si>
    <t>iShares National Muni Bond ETF</t>
  </si>
  <si>
    <t>https://vizwealth.com/v/MUB%2CMUB/2023/t/cy_4!25?show=&amp;align=true</t>
  </si>
  <si>
    <t>PMFLX</t>
  </si>
  <si>
    <t>PIMCO Flexible Municipal Income Fund Institutional CEF</t>
  </si>
  <si>
    <t>https://vizwealth.com/v/PMFLX%2CMUB/2023/t/cy_4!25?show=&amp;align=true</t>
  </si>
  <si>
    <t>AFB</t>
  </si>
  <si>
    <t>AllianceBernstein National Municipal Income Fund Inc CEF</t>
  </si>
  <si>
    <t>Bloomberg Municipal Bond TR USD</t>
  </si>
  <si>
    <t>https://vizwealth.com/v/AFB%2CMUB/2023/t/cy_4!25?show=&amp;align=true</t>
  </si>
  <si>
    <t>ROBNX</t>
  </si>
  <si>
    <t>Robinson Tax Advantaged Income Fund Inst MF</t>
  </si>
  <si>
    <t>Bloomberg US Municipal Index</t>
  </si>
  <si>
    <t>TFI</t>
  </si>
  <si>
    <t>https://vizwealth.com/v/ROBNX%2CTFI/2023/t/cy_4!25?show=&amp;align=true</t>
  </si>
  <si>
    <t>muni-national-long</t>
  </si>
  <si>
    <t>Muni National Long</t>
  </si>
  <si>
    <t>Baird Municipal Bond Fund Institutional MF</t>
  </si>
  <si>
    <t>https://vizwealth.com/v/BMQIX%2CTFI/2023/t/cy_4!25?show=&amp;align=true</t>
  </si>
  <si>
    <t>PFMIX</t>
  </si>
  <si>
    <t>PIMCO Municipal Bond Fund Institutional MF</t>
  </si>
  <si>
    <t>https://vizwealth.com/v/PFMIX%2CTFI/2023/t/cy_4!25?show=&amp;align=true</t>
  </si>
  <si>
    <t>VWALX</t>
  </si>
  <si>
    <t>Vanguard High-Yield Tax-Exempt Fund Admiral MF</t>
  </si>
  <si>
    <t>https://vizwealth.com/v/VWALX%2CTFI/2023/t/cy_4!25?show=&amp;align=true</t>
  </si>
  <si>
    <t>VKI</t>
  </si>
  <si>
    <t>Invesco Advantage Municipal Income Trust II CEF</t>
  </si>
  <si>
    <t>S&amp;P Municp 5+ Y Investment Grade TR USD</t>
  </si>
  <si>
    <t>https://vizwealth.com/v/VKI%2CTFI/2023/t/cy_4!25?show=&amp;align=true</t>
  </si>
  <si>
    <t>IIM</t>
  </si>
  <si>
    <t>Invesco Value Municipal Income Trust CEF</t>
  </si>
  <si>
    <t>S&amp;P Municipal Bond TR</t>
  </si>
  <si>
    <t>https://vizwealth.com/v/IIM%2CTFI/2023/t/cy_4!25?show=&amp;align=true</t>
  </si>
  <si>
    <t>MMU</t>
  </si>
  <si>
    <t>Western Asset Managed Municipals Fund Inc CEF</t>
  </si>
  <si>
    <t>Bloomberg Municipal Bond</t>
  </si>
  <si>
    <t>https://vizwealth.com/v/MMU%2CTFI/2023/t/cy_4!25?show=&amp;align=true</t>
  </si>
  <si>
    <t>State Street SPDR Nuveen ICE Municipal Bond ETF</t>
  </si>
  <si>
    <t>https://vizwealth.com/v/TFI%2CTFI/2023/t/cy_4!25?show=&amp;align=true</t>
  </si>
  <si>
    <t>SFCNX</t>
  </si>
  <si>
    <t>Allspring California Ltd-Tm TF Fd Inst MF</t>
  </si>
  <si>
    <t>https://vizwealth.com/v/SFCNX%2CSUB/2023/t/cy_4!25?show=&amp;align=true</t>
  </si>
  <si>
    <t>muni-single-state-short</t>
  </si>
  <si>
    <t>Muni Single State Short</t>
  </si>
  <si>
    <t>LTCIX</t>
  </si>
  <si>
    <t>Thornburg California Limited Term Muni Fund I MF</t>
  </si>
  <si>
    <t>ICE BofA US Muni TR USD</t>
  </si>
  <si>
    <t>https://vizwealth.com/v/LTCIX%2CSUB/2023/t/cy_4!25?show=&amp;align=true</t>
  </si>
  <si>
    <t>LTNYX</t>
  </si>
  <si>
    <t>Invesco Rochester Limited Term New York Muni A MF</t>
  </si>
  <si>
    <t>https://vizwealth.com/v/LTNYX%2CSUB/2023/t/cy_4!25?show=&amp;align=true</t>
  </si>
  <si>
    <t>FICNX</t>
  </si>
  <si>
    <t>Fidelity Connecticut Municipal Income Fund MF</t>
  </si>
  <si>
    <t>https://vizwealth.com/v/FICNX%2CMUB/2023/t/cy_4!25?show=&amp;align=true</t>
  </si>
  <si>
    <t>muni-single-state-interm</t>
  </si>
  <si>
    <t>Muni Single State Interm</t>
  </si>
  <si>
    <t>AVAYX</t>
  </si>
  <si>
    <t>AB Virginia Portfolio Advisor MF</t>
  </si>
  <si>
    <t>https://vizwealth.com/v/AVAYX%2CMUB/2023/t/cy_4!25?show=&amp;align=true</t>
  </si>
  <si>
    <t>USVAX</t>
  </si>
  <si>
    <t>Victory Virginia Bond Fund Fund MF</t>
  </si>
  <si>
    <t>https://vizwealth.com/v/USVAX%2CMUB/2023/t/cy_4!25?show=&amp;align=true</t>
  </si>
  <si>
    <t>TFBIX</t>
  </si>
  <si>
    <t>T Rowe Price Maryland Tax-Free Bond Fund I MF</t>
  </si>
  <si>
    <t>https://vizwealth.com/v/TFBIX%2CTFI/2023/t/cy_4!25?show=&amp;align=true</t>
  </si>
  <si>
    <t>muni-single-state-long</t>
  </si>
  <si>
    <t>Muni Single State Long</t>
  </si>
  <si>
    <t>GTFBX</t>
  </si>
  <si>
    <t>T Rowe Price Georgia Tax-Free Bond Fund MF</t>
  </si>
  <si>
    <t>https://vizwealth.com/v/GTFBX%2CTFI/2023/t/cy_4!25?show=&amp;align=true</t>
  </si>
  <si>
    <t>VCTFX</t>
  </si>
  <si>
    <t>Nomura Tax-Free Colorado Fund A MF</t>
  </si>
  <si>
    <t>https://vizwealth.com/v/VCTFX%2CTFI/2023/t/cy_4!25?show=&amp;align=true</t>
  </si>
  <si>
    <t>MIY</t>
  </si>
  <si>
    <t>BlackRock MuniYield Michigan Quality Fund Inc CEF</t>
  </si>
  <si>
    <t>https://vizwealth.com/v/MIY%2CTFI/2023/t/cy_4!25?show=&amp;align=true</t>
  </si>
  <si>
    <t>NPV</t>
  </si>
  <si>
    <t>Nuveen Virginia Quality Municipal Income Fund CEF</t>
  </si>
  <si>
    <t>S&amp;P Municipal Bond Virginia TR</t>
  </si>
  <si>
    <t>https://vizwealth.com/v/NPV%2CTFI/2023/t/cy_4!25?show=&amp;align=true</t>
  </si>
  <si>
    <t>PYCRX</t>
  </si>
  <si>
    <t>Payden California Muni Social Impact Fd Investor MF</t>
  </si>
  <si>
    <t>https://vizwealth.com/v/PYCRX%2CMUB/2023/t/cy_4!25?show=&amp;align=true</t>
  </si>
  <si>
    <t>muni-california-intermediate</t>
  </si>
  <si>
    <t>Muni California Intermediate</t>
  </si>
  <si>
    <t>ALCVX</t>
  </si>
  <si>
    <t>AB California Portfolio Advisor MF</t>
  </si>
  <si>
    <t>https://vizwealth.com/v/ALCVX%2CMUB/2023/t/cy_4!25?show=&amp;align=true</t>
  </si>
  <si>
    <t>EICAX</t>
  </si>
  <si>
    <t>Eaton Vance California Municipal Opportunities I MF</t>
  </si>
  <si>
    <t>https://vizwealth.com/v/EICAX%2CMUB/2023/t/cy_4!25?show=&amp;align=true</t>
  </si>
  <si>
    <t>PCTIX</t>
  </si>
  <si>
    <t>PIMCO California Municipal Bond Fund Institutional MF</t>
  </si>
  <si>
    <t>https://vizwealth.com/v/PCTIX%2CTFI/2023/t/cy_4!25?show=&amp;align=true</t>
  </si>
  <si>
    <t>muni-california-long</t>
  </si>
  <si>
    <t>Muni California Long</t>
  </si>
  <si>
    <t>VCLAX</t>
  </si>
  <si>
    <t>Vanguard CA Long-Term Tax-Exempt Fund Admiral MF</t>
  </si>
  <si>
    <t>https://vizwealth.com/v/VCLAX%2CTFI/2023/t/cy_4!25?show=&amp;align=true</t>
  </si>
  <si>
    <t>FCAL</t>
  </si>
  <si>
    <t>First Trust California Municipal High Income ETF</t>
  </si>
  <si>
    <t>https://vizwealth.com/v/FCAL%2CTFI/2023/t/cy_4!25?show=&amp;align=true</t>
  </si>
  <si>
    <t>VCV</t>
  </si>
  <si>
    <t>Invesco California Value Muni Inc Tr CEF</t>
  </si>
  <si>
    <t>S&amp;P Municipal California 5+ Yr IG TR USD</t>
  </si>
  <si>
    <t>https://vizwealth.com/v/VCV%2CTFI/2023/t/cy_4!25?show=&amp;align=true</t>
  </si>
  <si>
    <t>DCTIX</t>
  </si>
  <si>
    <t>Nomura Tax-Free California Fund Institutional MF</t>
  </si>
  <si>
    <t>https://vizwealth.com/v/DCTIX%2CTFI/2023/t/cy_4!25?show=&amp;align=true</t>
  </si>
  <si>
    <t>CMF</t>
  </si>
  <si>
    <t>iShares California Muni Bond ETF</t>
  </si>
  <si>
    <t>https://vizwealth.com/v/CMF%2CTFI/2023/t/cy_4!25?show=&amp;align=true</t>
  </si>
  <si>
    <t>NKX</t>
  </si>
  <si>
    <t>Nuveen California AMT-Free Quality Municipal Income Fund CEF</t>
  </si>
  <si>
    <t>S&amp;P Municipal Bond California TR</t>
  </si>
  <si>
    <t>https://vizwealth.com/v/NKX%2CTFI/2023/t/cy_4!25?show=&amp;align=true</t>
  </si>
  <si>
    <t>NAC</t>
  </si>
  <si>
    <t>Nuveen California Quality Municipal Income Fund CEF</t>
  </si>
  <si>
    <t>https://vizwealth.com/v/NAC%2CTFI/2023/t/cy_4!25?show=&amp;align=true</t>
  </si>
  <si>
    <t>ALNYX</t>
  </si>
  <si>
    <t>AB New York Portfolio A MF</t>
  </si>
  <si>
    <t>https://vizwealth.com/v/ALNYX%2CMUB/2023/t/cy_4!25?show=&amp;align=true</t>
  </si>
  <si>
    <t>muni-new-york-intermediate</t>
  </si>
  <si>
    <t>Muni New York Intermediate</t>
  </si>
  <si>
    <t>PNYAX</t>
  </si>
  <si>
    <t>PIMCO New York Municipal Bond Fund A MF</t>
  </si>
  <si>
    <t>https://vizwealth.com/v/PNYAX%2CMUB/2023/t/cy_4!25?show=&amp;align=true</t>
  </si>
  <si>
    <t>PSNYX</t>
  </si>
  <si>
    <t>BNY Mellon New York AMT-Free Municipal Bond Fund A MF</t>
  </si>
  <si>
    <t>https://vizwealth.com/v/PSNYX%2CMUB/2023/t/cy_4!25?show=&amp;align=true</t>
  </si>
  <si>
    <t>TRYIX</t>
  </si>
  <si>
    <t>T Rowe Price New York Tax-Free Bond Fund I MF</t>
  </si>
  <si>
    <t>https://vizwealth.com/v/TRYIX%2CTFI/2023/t/cy_4!25?show=&amp;align=true</t>
  </si>
  <si>
    <t>muni-new-york-long</t>
  </si>
  <si>
    <t>Muni New York Long</t>
  </si>
  <si>
    <t>FTFMX</t>
  </si>
  <si>
    <t>Fidelity New York Municipal Income Fund MF</t>
  </si>
  <si>
    <t>https://vizwealth.com/v/FTFMX%2CTFI/2023/t/cy_4!25?show=&amp;align=true</t>
  </si>
  <si>
    <t>VNYUX</t>
  </si>
  <si>
    <t>Vanguard New York Long-Term Tax-Exempt Fund Admral MF</t>
  </si>
  <si>
    <t>https://vizwealth.com/v/VNYUX%2CTFI/2023/t/cy_4!25?show=&amp;align=true</t>
  </si>
  <si>
    <t>NYF</t>
  </si>
  <si>
    <t>iShares New York Muni Bond ETF</t>
  </si>
  <si>
    <t>https://vizwealth.com/v/NYF%2CTFI/2023/t/cy_4!25?show=&amp;align=true</t>
  </si>
  <si>
    <t>NAN</t>
  </si>
  <si>
    <t>Nuveen New York Quality Municipal Income Fund CEF</t>
  </si>
  <si>
    <t>S&amp;P Municipal Bond New York TR</t>
  </si>
  <si>
    <t>https://vizwealth.com/v/NAN%2CTFI/2023/t/cy_4!25?show=&amp;align=true</t>
  </si>
  <si>
    <t>NRK</t>
  </si>
  <si>
    <t>Nuveen New York AMT-Free Quality Municipal Income Fund CEF</t>
  </si>
  <si>
    <t>https://vizwealth.com/v/NRK%2CTFI/2023/t/cy_4!25?show=&amp;align=true</t>
  </si>
  <si>
    <t>MYN</t>
  </si>
  <si>
    <t>BlackRock MuniYield New York Quality Fund Inc CEF</t>
  </si>
  <si>
    <t>https://vizwealth.com/v/MYN%2CTFI/2023/t/cy_4!25?show=&amp;align=true</t>
  </si>
  <si>
    <t>NXJ</t>
  </si>
  <si>
    <t>Nuveen New Jersey Quality Municipal Income Fund CEF</t>
  </si>
  <si>
    <t>S&amp;P Municipal Bond New Jersey TR</t>
  </si>
  <si>
    <t>https://vizwealth.com/v/NXJ%2CMUB/2023/t/cy_4!25?show=&amp;align=true</t>
  </si>
  <si>
    <t>muni-new-jersey</t>
  </si>
  <si>
    <t>Muni New Jersey</t>
  </si>
  <si>
    <t>FNJHX</t>
  </si>
  <si>
    <t>Fidelity New Jersey Municipal Income Fund MF</t>
  </si>
  <si>
    <t>https://vizwealth.com/v/FNJHX%2CMUB/2023/t/cy_4!25?show=&amp;align=true</t>
  </si>
  <si>
    <t>VNJUX</t>
  </si>
  <si>
    <t>Vanguard New Jersey Long-Term Tax-Exempt Fund Adm MF</t>
  </si>
  <si>
    <t>https://vizwealth.com/v/VNJUX%2CMUB/2023/t/cy_4!25?show=&amp;align=true</t>
  </si>
  <si>
    <t>NJTFX</t>
  </si>
  <si>
    <t>T Rowe Price New Jersey Tax-Free Bond Fund MF</t>
  </si>
  <si>
    <t>https://vizwealth.com/v/NJTFX%2CMUB/2023/t/cy_4!25?show=&amp;align=true</t>
  </si>
  <si>
    <t>MUJ</t>
  </si>
  <si>
    <t>BlackRock MuniHoldings New Jersey Quality Fund Inc CEF</t>
  </si>
  <si>
    <t>https://vizwealth.com/v/MUJ%2CMUB/2023/t/cy_4!25?show=&amp;align=true</t>
  </si>
  <si>
    <t>FDMMX</t>
  </si>
  <si>
    <t>Fidelity Massachusetts Municipal Income Fund MF</t>
  </si>
  <si>
    <t>https://vizwealth.com/v/FDMMX%2CMUB/2023/t/cy_4!25?show=&amp;align=true</t>
  </si>
  <si>
    <t>muni-massachusetts</t>
  </si>
  <si>
    <t>Muni Massachusetts</t>
  </si>
  <si>
    <t>MTALX</t>
  </si>
  <si>
    <t>MFS Massachusetts Municipal Bond Fund I MF</t>
  </si>
  <si>
    <t>https://vizwealth.com/v/MTALX%2CMUB/2023/t/cy_4!25?show=&amp;align=true</t>
  </si>
  <si>
    <t>VMATX</t>
  </si>
  <si>
    <t>Vanguard Massachusetts Tax-Exempt Fund Investor MF</t>
  </si>
  <si>
    <t>https://vizwealth.com/v/VMATX%2CMUB/2023/t/cy_4!25?show=&amp;align=true</t>
  </si>
  <si>
    <t>VPALX</t>
  </si>
  <si>
    <t>Vanguard Pennsylvania Long-Term Tx-Ex Fund Admiral MF</t>
  </si>
  <si>
    <t>https://vizwealth.com/v/VPALX%2CMUB/2023/t/cy_4!25?show=&amp;align=true</t>
  </si>
  <si>
    <t>muni-pennsylvania</t>
  </si>
  <si>
    <t>Muni Pennsylvania</t>
  </si>
  <si>
    <t>DELIX</t>
  </si>
  <si>
    <t>Nomura Tax-Free Pennsylvania Fund A MF</t>
  </si>
  <si>
    <t>https://vizwealth.com/v/DELIX%2CMUB/2023/t/cy_4!25?show=&amp;align=true</t>
  </si>
  <si>
    <t>NQP</t>
  </si>
  <si>
    <t>Nuveen Pennsylvania Quality Municipal Income Fund CEF</t>
  </si>
  <si>
    <t>S&amp;P Municipal Bond Pennsylvania TR</t>
  </si>
  <si>
    <t>https://vizwealth.com/v/NQP%2CMUB/2023/t/cy_4!25?show=&amp;align=true</t>
  </si>
  <si>
    <t>MAPYX</t>
  </si>
  <si>
    <t>BlackRock Pennsylvania Muni Bond Fund Inst MF</t>
  </si>
  <si>
    <t>https://vizwealth.com/v/MAPYX%2CMUB/2023/t/cy_4!25?show=&amp;align=true</t>
  </si>
  <si>
    <t>DMHIX</t>
  </si>
  <si>
    <t>Nomura Minnesota High-Yield Muni Bond Fund Inst MF</t>
  </si>
  <si>
    <t>https://vizwealth.com/v/DMHIX%2CMUB/2023/t/cy_4!25?show=&amp;align=true</t>
  </si>
  <si>
    <t>muni-minnesota</t>
  </si>
  <si>
    <t>Muni Minnesota</t>
  </si>
  <si>
    <t>SMTFX</t>
  </si>
  <si>
    <t>Sit Minnesota Tax-Free Income Fund MF</t>
  </si>
  <si>
    <t>https://vizwealth.com/v/SMTFX%2CMUB/2023/t/cy_4!25?show=&amp;align=true</t>
  </si>
  <si>
    <t>IMNTX</t>
  </si>
  <si>
    <t>Columbia Minnesota Tax-Exempt Fund A MF</t>
  </si>
  <si>
    <t>https://vizwealth.com/v/IMNTX%2CMUB/2023/t/cy_4!25?show=&amp;align=true</t>
  </si>
  <si>
    <t>FOHFX</t>
  </si>
  <si>
    <t>Fidelity Ohio Municipal Income Fund MF</t>
  </si>
  <si>
    <t>https://vizwealth.com/v/FOHFX%2CMUB/2023/t/cy_4!25?show=&amp;align=true</t>
  </si>
  <si>
    <t>muni-ohio</t>
  </si>
  <si>
    <t>Muni Ohio</t>
  </si>
  <si>
    <t>VOHIX</t>
  </si>
  <si>
    <t>Vanguard Ohio Long-Term Tax-Exempt Fund Investor MF</t>
  </si>
  <si>
    <t>https://vizwealth.com/v/VOHIX%2CMUB/2023/t/cy_4!25?show=&amp;align=true</t>
  </si>
  <si>
    <t>FOHQX</t>
  </si>
  <si>
    <t>Franklin Ohio Tax-Free Income Fund A MF</t>
  </si>
  <si>
    <t>https://vizwealth.com/v/FOHQX%2CMUB/2023/t/cy_4!25?show=&amp;align=true</t>
  </si>
  <si>
    <t>BTT</t>
  </si>
  <si>
    <t>BlackRock Municipal 2030 Target Term Trust CEF</t>
  </si>
  <si>
    <t>https://vizwealth.com/v/BTT%2CMUB/2023/t/cy_4!25?show=&amp;align=true</t>
  </si>
  <si>
    <t>muni-target-maturity</t>
  </si>
  <si>
    <t>Muni Target Maturity</t>
  </si>
  <si>
    <t>BSMS</t>
  </si>
  <si>
    <t>Invesco BulletShares 2028 Municipal Bond ETF</t>
  </si>
  <si>
    <t>https://vizwealth.com/v/BSMS%2CMUB/2023/t/cy_4!25?show=&amp;align=true</t>
  </si>
  <si>
    <t>BSMT</t>
  </si>
  <si>
    <t>Invesco BulletShares 2029 Municipal Bond ETF</t>
  </si>
  <si>
    <t>https://vizwealth.com/v/BSMT%2CMUB/2023/t/cy_4!25?show=&amp;align=true</t>
  </si>
  <si>
    <t>BSMU</t>
  </si>
  <si>
    <t>Invesco BulletShares 2030 Municipal Bond ETF</t>
  </si>
  <si>
    <t>https://vizwealth.com/v/BSMU%2CMUB/2023/t/cy_4!25?show=&amp;align=true</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</si>
</sst>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quot;/&quot;d&quot;/&quot;yy"/>
    <numFmt numFmtId="166" formatCode="0.0%"/>
    <numFmt numFmtId="167" formatCode="$#,##;[Red]-$#,##0"/>
    <numFmt numFmtId="168" formatCode="m/d/yy"/>
    <numFmt numFmtId="169" formatCode="###0"/>
  </numFmts>
  <fonts count="32">
    <font>
      <sz val="10.0"/>
      <color rgb="FF000000"/>
      <name val="Arial"/>
      <scheme val="minor"/>
    </font>
    <font>
      <sz val="8.0"/>
      <color rgb="FFFF0000"/>
      <name val="Arial"/>
      <scheme val="minor"/>
    </font>
    <font>
      <b/>
      <sz val="12.0"/>
      <color theme="1"/>
      <name val="Arial"/>
      <scheme val="minor"/>
    </font>
    <font/>
    <font>
      <b/>
      <color theme="1"/>
      <name val="Arial"/>
      <scheme val="minor"/>
    </font>
    <font>
      <u/>
      <color rgb="FFFFFFFF"/>
    </font>
    <font>
      <color theme="1"/>
      <name val="Arial"/>
      <scheme val="minor"/>
    </font>
    <font>
      <u/>
      <color rgb="FF0000FF"/>
    </font>
    <font>
      <b/>
      <i/>
      <color theme="1"/>
      <name val="Arial"/>
      <scheme val="minor"/>
    </font>
    <font>
      <b/>
      <sz val="11.0"/>
      <color theme="1"/>
      <name val="Arial"/>
      <scheme val="minor"/>
    </font>
    <font>
      <b/>
      <sz val="9.0"/>
      <color theme="1"/>
      <name val="Arial"/>
      <scheme val="minor"/>
    </font>
    <font>
      <sz val="9.0"/>
      <color theme="1"/>
      <name val="Arial"/>
      <scheme val="minor"/>
    </font>
    <font>
      <sz val="10.0"/>
      <color theme="1"/>
      <name val="Arial"/>
      <scheme val="minor"/>
    </font>
    <font>
      <i/>
      <sz val="9.0"/>
      <color theme="1"/>
      <name val="Arial"/>
      <scheme val="minor"/>
    </font>
    <font>
      <b/>
      <sz val="10.0"/>
      <color rgb="FF000000"/>
      <name val="Arial"/>
      <scheme val="minor"/>
    </font>
    <font>
      <b/>
      <sz val="8.0"/>
      <color theme="1"/>
      <name val="Arial"/>
      <scheme val="minor"/>
    </font>
    <font>
      <sz val="7.0"/>
      <color rgb="FF980000"/>
      <name val="Arial"/>
      <scheme val="minor"/>
    </font>
    <font>
      <b/>
      <sz val="14.0"/>
      <color theme="1"/>
      <name val="Arial"/>
    </font>
    <font>
      <sz val="8.0"/>
      <color theme="1"/>
      <name val="Arial"/>
      <scheme val="minor"/>
    </font>
    <font>
      <u/>
      <sz val="8.0"/>
      <color rgb="FF0000FF"/>
    </font>
    <font>
      <sz val="10.0"/>
      <color rgb="FF980000"/>
      <name val="Arial"/>
      <scheme val="minor"/>
    </font>
    <font>
      <u/>
      <color rgb="FF0000FF"/>
    </font>
    <font>
      <u/>
      <sz val="8.0"/>
      <color rgb="FF0000FF"/>
    </font>
    <font>
      <color theme="1"/>
      <name val="Arial"/>
    </font>
    <font>
      <u/>
      <color rgb="FF0000FF"/>
    </font>
    <font>
      <u/>
      <color rgb="FF1155CC"/>
      <name val="Arial"/>
    </font>
    <font>
      <sz val="8.0"/>
      <color theme="1"/>
      <name val="Arial"/>
    </font>
    <font>
      <u/>
      <color rgb="FF0000FF"/>
    </font>
    <font>
      <b/>
      <sz val="11.0"/>
      <color rgb="FF000000"/>
      <name val="Arial"/>
    </font>
    <font>
      <u/>
      <color rgb="FF0000FF"/>
    </font>
    <font>
      <sz val="8.0"/>
      <color rgb="FF980000"/>
      <name val="Arial"/>
      <scheme val="minor"/>
    </font>
    <font>
      <u/>
      <color rgb="FF1155CC"/>
      <name val="Arial"/>
    </font>
  </fonts>
  <fills count="10">
    <fill>
      <patternFill patternType="none"/>
    </fill>
    <fill>
      <patternFill patternType="lightGray"/>
    </fill>
    <fill>
      <patternFill patternType="solid">
        <fgColor rgb="FFDAE9F8"/>
        <bgColor rgb="FFDAE9F8"/>
      </patternFill>
    </fill>
    <fill>
      <patternFill patternType="solid">
        <fgColor rgb="FFD9D9D9"/>
        <bgColor rgb="FFD9D9D9"/>
      </patternFill>
    </fill>
    <fill>
      <patternFill patternType="solid">
        <fgColor rgb="FFFFF2CC"/>
        <bgColor rgb="FFFFF2CC"/>
      </patternFill>
    </fill>
    <fill>
      <patternFill patternType="solid">
        <fgColor rgb="FFE6B8AF"/>
        <bgColor rgb="FFE6B8AF"/>
      </patternFill>
    </fill>
    <fill>
      <patternFill patternType="solid">
        <fgColor rgb="FFCFE2F3"/>
        <bgColor rgb="FFCFE2F3"/>
      </patternFill>
    </fill>
    <fill>
      <patternFill patternType="solid">
        <fgColor rgb="FFCCCCCC"/>
        <bgColor rgb="FFCCCCCC"/>
      </patternFill>
    </fill>
    <fill>
      <patternFill patternType="solid">
        <fgColor rgb="FFFFFFFF"/>
        <bgColor rgb="FFFFFFFF"/>
      </patternFill>
    </fill>
    <fill>
      <patternFill patternType="solid">
        <fgColor rgb="FFEFEFEF"/>
        <bgColor rgb="FFEFEFEF"/>
      </patternFill>
    </fill>
  </fills>
  <borders count="24">
    <border/>
    <border>
      <left style="thick">
        <color rgb="FF000000"/>
      </left>
      <top style="thick">
        <color rgb="FF000000"/>
      </top>
    </border>
    <border>
      <top style="thick">
        <color rgb="FF000000"/>
      </top>
    </border>
    <border>
      <right style="thick">
        <color rgb="FF000000"/>
      </right>
      <top style="thick">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ck">
        <color rgb="FF000000"/>
      </left>
    </border>
    <border>
      <right style="thick">
        <color rgb="FF000000"/>
      </right>
    </border>
    <border>
      <left style="thin">
        <color rgb="FF000000"/>
      </left>
    </border>
    <border>
      <top style="thick">
        <color rgb="FF000000"/>
      </top>
      <bottom style="thick">
        <color rgb="FF000000"/>
      </bottom>
    </border>
    <border>
      <right style="thick">
        <color rgb="FF000000"/>
      </right>
      <top style="thick">
        <color rgb="FF000000"/>
      </top>
      <bottom style="thick">
        <color rgb="FF000000"/>
      </bottom>
    </border>
    <border>
      <right style="thin">
        <color rgb="FF000000"/>
      </right>
    </border>
    <border>
      <left style="thick">
        <color rgb="FF000000"/>
      </left>
      <bottom style="thick">
        <color rgb="FF000000"/>
      </bottom>
    </border>
    <border>
      <bottom style="thick">
        <color rgb="FF000000"/>
      </bottom>
    </border>
    <border>
      <right style="thick">
        <color rgb="FF000000"/>
      </right>
      <bottom style="thick">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bottom style="thin">
        <color rgb="FFFFFFFF"/>
      </bottom>
    </border>
    <border>
      <top style="thin">
        <color rgb="FFFFFFFF"/>
      </top>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1" fillId="2" fontId="2" numFmtId="0" xfId="0" applyAlignment="1" applyBorder="1" applyFill="1" applyFont="1">
      <alignment horizontal="center" readingOrder="0" shrinkToFit="0" vertical="center" wrapText="1"/>
    </xf>
    <xf borderId="2" fillId="0" fontId="3" numFmtId="0" xfId="0" applyBorder="1" applyFont="1"/>
    <xf borderId="3" fillId="0" fontId="3" numFmtId="0" xfId="0" applyBorder="1" applyFont="1"/>
    <xf borderId="4" fillId="3" fontId="4" numFmtId="0" xfId="0" applyAlignment="1" applyBorder="1" applyFill="1" applyFont="1">
      <alignment readingOrder="0" shrinkToFit="0" wrapText="1"/>
    </xf>
    <xf borderId="5" fillId="4" fontId="4" numFmtId="164" xfId="0" applyAlignment="1" applyBorder="1" applyFill="1" applyFont="1" applyNumberFormat="1">
      <alignment readingOrder="0"/>
    </xf>
    <xf borderId="6" fillId="0" fontId="4" numFmtId="0" xfId="0" applyAlignment="1" applyBorder="1" applyFont="1">
      <alignment readingOrder="0"/>
    </xf>
    <xf borderId="0" fillId="0" fontId="5" numFmtId="0" xfId="0" applyAlignment="1" applyFont="1">
      <alignment readingOrder="0"/>
    </xf>
    <xf borderId="7" fillId="0" fontId="3" numFmtId="0" xfId="0" applyBorder="1" applyFont="1"/>
    <xf borderId="8" fillId="0" fontId="3" numFmtId="0" xfId="0" applyBorder="1" applyFont="1"/>
    <xf borderId="9" fillId="0" fontId="6" numFmtId="0" xfId="0" applyAlignment="1" applyBorder="1" applyFont="1">
      <alignment readingOrder="0"/>
    </xf>
    <xf borderId="0" fillId="4" fontId="6" numFmtId="9" xfId="0" applyAlignment="1" applyFill="1" applyFont="1" applyNumberFormat="1">
      <alignment readingOrder="0"/>
    </xf>
    <xf borderId="0" fillId="0" fontId="6" numFmtId="165" xfId="0" applyAlignment="1" applyFont="1" applyNumberFormat="1">
      <alignment horizontal="left"/>
    </xf>
    <xf borderId="0" fillId="0" fontId="6" numFmtId="0" xfId="0" applyAlignment="1" applyFont="1">
      <alignment shrinkToFit="0" wrapText="0"/>
    </xf>
    <xf borderId="10" fillId="2" fontId="4" numFmtId="0" xfId="0" applyAlignment="1" applyBorder="1" applyFill="1" applyFont="1">
      <alignment horizontal="center" readingOrder="0"/>
    </xf>
    <xf borderId="11" fillId="0" fontId="3" numFmtId="0" xfId="0" applyBorder="1" applyFont="1"/>
    <xf borderId="12" fillId="0" fontId="6" numFmtId="164" xfId="0" applyAlignment="1" applyBorder="1" applyFont="1" applyNumberFormat="1">
      <alignment readingOrder="0"/>
    </xf>
    <xf borderId="13" fillId="0" fontId="3" numFmtId="0" xfId="0" applyBorder="1" applyFont="1"/>
    <xf borderId="14" fillId="0" fontId="3" numFmtId="0" xfId="0" applyBorder="1" applyFont="1"/>
    <xf borderId="15" fillId="0" fontId="3" numFmtId="0" xfId="0" applyBorder="1" applyFont="1"/>
    <xf borderId="16" fillId="0" fontId="6" numFmtId="0" xfId="0" applyAlignment="1" applyBorder="1" applyFont="1">
      <alignment readingOrder="0"/>
    </xf>
    <xf borderId="17" fillId="4" fontId="6" numFmtId="9" xfId="0" applyAlignment="1" applyBorder="1" applyFill="1" applyFont="1" applyNumberFormat="1">
      <alignment readingOrder="0"/>
    </xf>
    <xf borderId="18" fillId="0" fontId="6" numFmtId="164" xfId="0" applyAlignment="1" applyBorder="1" applyFont="1" applyNumberFormat="1">
      <alignment readingOrder="0"/>
    </xf>
    <xf borderId="0" fillId="0" fontId="6" numFmtId="0" xfId="0" applyAlignment="1" applyFont="1">
      <alignment vertical="bottom"/>
    </xf>
    <xf borderId="0" fillId="0" fontId="7" numFmtId="0" xfId="0" applyAlignment="1" applyFont="1">
      <alignment readingOrder="0"/>
    </xf>
    <xf borderId="19" fillId="0" fontId="6" numFmtId="0" xfId="0" applyAlignment="1" applyBorder="1" applyFont="1">
      <alignment vertical="bottom"/>
    </xf>
    <xf borderId="20" fillId="0" fontId="6" numFmtId="0" xfId="0" applyAlignment="1" applyBorder="1" applyFont="1">
      <alignment vertical="bottom"/>
    </xf>
    <xf borderId="0" fillId="0" fontId="1" numFmtId="0" xfId="0" applyFont="1"/>
    <xf borderId="0" fillId="3" fontId="8" numFmtId="0" xfId="0" applyAlignment="1" applyFill="1" applyFont="1">
      <alignment readingOrder="0" shrinkToFit="0" wrapText="0"/>
    </xf>
    <xf borderId="0" fillId="0" fontId="6" numFmtId="4" xfId="0" applyFont="1" applyNumberFormat="1"/>
    <xf borderId="0" fillId="0" fontId="9" numFmtId="0" xfId="0" applyAlignment="1" applyFont="1">
      <alignment readingOrder="0" vertical="bottom"/>
    </xf>
    <xf borderId="0" fillId="4" fontId="8" numFmtId="0" xfId="0" applyAlignment="1" applyFill="1" applyFont="1">
      <alignment readingOrder="0"/>
    </xf>
    <xf borderId="0" fillId="0" fontId="10" numFmtId="0" xfId="0" applyAlignment="1" applyFont="1">
      <alignment readingOrder="0"/>
    </xf>
    <xf borderId="0" fillId="5" fontId="8" numFmtId="0" xfId="0" applyAlignment="1" applyFill="1" applyFont="1">
      <alignment readingOrder="0"/>
    </xf>
    <xf borderId="0" fillId="2" fontId="8" numFmtId="0" xfId="0" applyAlignment="1" applyFill="1" applyFont="1">
      <alignment readingOrder="0"/>
    </xf>
    <xf borderId="0" fillId="5" fontId="6" numFmtId="0" xfId="0" applyFill="1" applyFont="1"/>
    <xf borderId="0" fillId="2" fontId="6" numFmtId="0" xfId="0" applyFill="1" applyFont="1"/>
    <xf borderId="0" fillId="0" fontId="6" numFmtId="0" xfId="0" applyAlignment="1" applyFont="1">
      <alignment readingOrder="0"/>
    </xf>
    <xf borderId="0" fillId="0" fontId="11" numFmtId="0" xfId="0" applyAlignment="1" applyFont="1">
      <alignment readingOrder="0"/>
    </xf>
    <xf borderId="0" fillId="0" fontId="12" numFmtId="0" xfId="0" applyAlignment="1" applyFont="1">
      <alignment readingOrder="0" shrinkToFit="0" vertical="bottom" wrapText="1"/>
    </xf>
    <xf borderId="0" fillId="0" fontId="6" numFmtId="2" xfId="0" applyAlignment="1" applyFont="1" applyNumberFormat="1">
      <alignment horizontal="right"/>
    </xf>
    <xf borderId="19" fillId="0" fontId="12" numFmtId="0" xfId="0" applyAlignment="1" applyBorder="1" applyFont="1">
      <alignment readingOrder="0" shrinkToFit="0" vertical="bottom" wrapText="0"/>
    </xf>
    <xf borderId="0" fillId="0" fontId="13" numFmtId="0" xfId="0" applyAlignment="1" applyFont="1">
      <alignment readingOrder="0"/>
    </xf>
    <xf borderId="0" fillId="0" fontId="6" numFmtId="166" xfId="0" applyFont="1" applyNumberFormat="1"/>
    <xf borderId="0" fillId="2" fontId="14" numFmtId="0" xfId="0" applyAlignment="1" applyFill="1" applyFont="1">
      <alignment horizontal="right" readingOrder="0" shrinkToFit="0" vertical="center" wrapText="0"/>
    </xf>
    <xf borderId="0" fillId="0" fontId="12" numFmtId="0" xfId="0" applyAlignment="1" applyFont="1">
      <alignment readingOrder="0" vertical="bottom"/>
    </xf>
    <xf borderId="0" fillId="0" fontId="13" numFmtId="167" xfId="0" applyAlignment="1" applyFont="1" applyNumberFormat="1">
      <alignment readingOrder="0"/>
    </xf>
    <xf borderId="0" fillId="0" fontId="12" numFmtId="0" xfId="0" applyAlignment="1" applyFont="1">
      <alignment readingOrder="0" shrinkToFit="0" vertical="bottom" wrapText="0"/>
    </xf>
    <xf borderId="0" fillId="0" fontId="13" numFmtId="0" xfId="0" applyFont="1"/>
    <xf borderId="0" fillId="0" fontId="13" numFmtId="3" xfId="0" applyFont="1" applyNumberFormat="1"/>
    <xf borderId="0" fillId="0" fontId="13" numFmtId="167" xfId="0" applyFont="1" applyNumberFormat="1"/>
    <xf borderId="0" fillId="0" fontId="6" numFmtId="0" xfId="0" applyAlignment="1" applyFont="1">
      <alignment readingOrder="0" vertical="bottom"/>
    </xf>
    <xf borderId="0" fillId="0" fontId="10" numFmtId="0" xfId="0" applyAlignment="1" applyFont="1">
      <alignment readingOrder="0" shrinkToFit="0" wrapText="1"/>
    </xf>
    <xf borderId="9" fillId="6" fontId="10" numFmtId="0" xfId="0" applyAlignment="1" applyBorder="1" applyFill="1" applyFont="1">
      <alignment horizontal="right" readingOrder="0" shrinkToFit="0" wrapText="1"/>
    </xf>
    <xf borderId="0" fillId="6" fontId="10" numFmtId="0" xfId="0" applyAlignment="1" applyFill="1" applyFont="1">
      <alignment horizontal="center" readingOrder="0" shrinkToFit="0" wrapText="1"/>
    </xf>
    <xf borderId="0" fillId="6" fontId="10" numFmtId="0" xfId="0" applyAlignment="1" applyFill="1" applyFont="1">
      <alignment readingOrder="0" shrinkToFit="0" wrapText="1"/>
    </xf>
    <xf borderId="0" fillId="6" fontId="10" numFmtId="2" xfId="0" applyAlignment="1" applyFill="1" applyFont="1" applyNumberFormat="1">
      <alignment horizontal="right" readingOrder="0" shrinkToFit="0" vertical="bottom" wrapText="1"/>
    </xf>
    <xf borderId="0" fillId="6" fontId="15" numFmtId="0" xfId="0" applyAlignment="1" applyFill="1" applyFont="1">
      <alignment horizontal="right" readingOrder="0" shrinkToFit="0" wrapText="1"/>
    </xf>
    <xf borderId="0" fillId="0" fontId="16" numFmtId="0" xfId="0" applyAlignment="1" applyFont="1">
      <alignment readingOrder="0" shrinkToFit="0" vertical="center" wrapText="1"/>
    </xf>
    <xf borderId="0" fillId="6" fontId="10" numFmtId="4" xfId="0" applyAlignment="1" applyFill="1" applyFont="1" applyNumberFormat="1">
      <alignment readingOrder="0" shrinkToFit="0" wrapText="1"/>
    </xf>
    <xf borderId="0" fillId="2" fontId="4" numFmtId="0" xfId="0" applyAlignment="1" applyFill="1" applyFont="1">
      <alignment horizontal="right" readingOrder="0" shrinkToFit="0" vertical="center" wrapText="1"/>
    </xf>
    <xf borderId="0" fillId="6" fontId="10" numFmtId="167" xfId="0" applyAlignment="1" applyFill="1" applyFont="1" applyNumberFormat="1">
      <alignment readingOrder="0" shrinkToFit="0" wrapText="1"/>
    </xf>
    <xf borderId="0" fillId="6" fontId="10" numFmtId="3" xfId="0" applyAlignment="1" applyFill="1" applyFont="1" applyNumberFormat="1">
      <alignment readingOrder="0" shrinkToFit="0" wrapText="1"/>
    </xf>
    <xf borderId="0" fillId="6" fontId="10" numFmtId="0" xfId="0" applyAlignment="1" applyFill="1" applyFont="1">
      <alignment horizontal="left" readingOrder="0" shrinkToFit="0" wrapText="1"/>
    </xf>
    <xf borderId="19" fillId="0" fontId="6" numFmtId="0" xfId="0" applyAlignment="1" applyBorder="1" applyFont="1">
      <alignment readingOrder="0" vertical="bottom"/>
    </xf>
    <xf borderId="0" fillId="6" fontId="10" numFmtId="0" xfId="0" applyAlignment="1" applyFill="1" applyFont="1">
      <alignment readingOrder="0" shrinkToFit="0" wrapText="0"/>
    </xf>
    <xf borderId="9" fillId="0" fontId="6" numFmtId="0" xfId="0" applyAlignment="1" applyBorder="1" applyFont="1">
      <alignment horizontal="right" readingOrder="0"/>
    </xf>
    <xf borderId="0" fillId="0" fontId="6" numFmtId="0" xfId="0" applyFont="1"/>
    <xf borderId="0" fillId="7" fontId="17" numFmtId="0" xfId="0" applyAlignment="1" applyFill="1" applyFont="1">
      <alignment vertical="bottom"/>
    </xf>
    <xf borderId="0" fillId="0" fontId="18" numFmtId="0" xfId="0" applyAlignment="1" applyFont="1">
      <alignment readingOrder="0"/>
    </xf>
    <xf borderId="0" fillId="0" fontId="6" numFmtId="10" xfId="0" applyAlignment="1" applyFont="1" applyNumberFormat="1">
      <alignment readingOrder="0"/>
    </xf>
    <xf borderId="0" fillId="0" fontId="6" numFmtId="166" xfId="0" applyAlignment="1" applyFont="1" applyNumberFormat="1">
      <alignment readingOrder="0"/>
    </xf>
    <xf borderId="0" fillId="0" fontId="6" numFmtId="4" xfId="0" applyAlignment="1" applyFont="1" applyNumberFormat="1">
      <alignment readingOrder="0"/>
    </xf>
    <xf borderId="0" fillId="0" fontId="6" numFmtId="3" xfId="0" applyAlignment="1" applyFont="1" applyNumberFormat="1">
      <alignment readingOrder="0"/>
    </xf>
    <xf borderId="0" fillId="0" fontId="6" numFmtId="167" xfId="0" applyAlignment="1" applyFont="1" applyNumberFormat="1">
      <alignment readingOrder="0"/>
    </xf>
    <xf borderId="0" fillId="0" fontId="6" numFmtId="0" xfId="0" applyAlignment="1" applyFont="1">
      <alignment horizontal="left" readingOrder="0"/>
    </xf>
    <xf borderId="0" fillId="0" fontId="6" numFmtId="168" xfId="0" applyAlignment="1" applyFont="1" applyNumberFormat="1">
      <alignment readingOrder="0"/>
    </xf>
    <xf borderId="0" fillId="0" fontId="6" numFmtId="0" xfId="0" applyAlignment="1" applyFont="1">
      <alignment readingOrder="0" shrinkToFit="0" wrapText="0"/>
    </xf>
    <xf borderId="0" fillId="2" fontId="19" numFmtId="0" xfId="0" applyAlignment="1" applyFill="1" applyFont="1">
      <alignment horizontal="right" readingOrder="0" shrinkToFit="0" vertical="center" wrapText="0"/>
    </xf>
    <xf borderId="0" fillId="0" fontId="20" numFmtId="0" xfId="0" applyAlignment="1" applyFont="1">
      <alignment readingOrder="0" shrinkToFit="0" vertical="center" wrapText="1"/>
    </xf>
    <xf borderId="0" fillId="0" fontId="6" numFmtId="164" xfId="0" applyAlignment="1" applyFont="1" applyNumberFormat="1">
      <alignment readingOrder="0"/>
    </xf>
    <xf borderId="0" fillId="0" fontId="21" numFmtId="0" xfId="0" applyFont="1"/>
    <xf borderId="0" fillId="0" fontId="6" numFmtId="2" xfId="0" applyAlignment="1" applyFont="1" applyNumberFormat="1">
      <alignment horizontal="right" readingOrder="0"/>
    </xf>
    <xf borderId="4" fillId="3" fontId="6" numFmtId="0" xfId="0" applyBorder="1" applyFill="1" applyFont="1"/>
    <xf borderId="5" fillId="3" fontId="6" numFmtId="0" xfId="0" applyBorder="1" applyFill="1" applyFont="1"/>
    <xf borderId="5" fillId="3" fontId="4" numFmtId="0" xfId="0" applyAlignment="1" applyBorder="1" applyFill="1" applyFont="1">
      <alignment readingOrder="0"/>
    </xf>
    <xf borderId="0" fillId="0" fontId="22" numFmtId="0" xfId="0" applyAlignment="1" applyFont="1">
      <alignment readingOrder="0"/>
    </xf>
    <xf borderId="5" fillId="3" fontId="4" numFmtId="0" xfId="0" applyAlignment="1" applyBorder="1" applyFill="1" applyFont="1">
      <alignment horizontal="right" readingOrder="0"/>
    </xf>
    <xf borderId="0" fillId="0" fontId="23" numFmtId="4" xfId="0" applyAlignment="1" applyFont="1" applyNumberFormat="1">
      <alignment horizontal="right" readingOrder="0" vertical="bottom"/>
    </xf>
    <xf borderId="0" fillId="0" fontId="6" numFmtId="0" xfId="0" applyAlignment="1" applyFont="1">
      <alignment readingOrder="0" shrinkToFit="0" vertical="bottom" wrapText="0"/>
    </xf>
    <xf borderId="0" fillId="0" fontId="23" numFmtId="167" xfId="0" applyAlignment="1" applyFont="1" applyNumberFormat="1">
      <alignment horizontal="right" readingOrder="0" vertical="bottom"/>
    </xf>
    <xf borderId="0" fillId="0" fontId="6" numFmtId="0" xfId="0" applyAlignment="1" applyFont="1">
      <alignment shrinkToFit="0" vertical="bottom" wrapText="0"/>
    </xf>
    <xf borderId="0" fillId="0" fontId="23" numFmtId="3" xfId="0" applyAlignment="1" applyFont="1" applyNumberFormat="1">
      <alignment horizontal="right" readingOrder="0" vertical="bottom"/>
    </xf>
    <xf borderId="5" fillId="3" fontId="6" numFmtId="164" xfId="0" applyBorder="1" applyFill="1" applyFont="1" applyNumberFormat="1"/>
    <xf borderId="0" fillId="0" fontId="23" numFmtId="10" xfId="0" applyAlignment="1" applyFont="1" applyNumberFormat="1">
      <alignment horizontal="right" vertical="bottom"/>
    </xf>
    <xf borderId="5" fillId="3" fontId="4" numFmtId="164" xfId="0" applyAlignment="1" applyBorder="1" applyFill="1" applyFont="1" applyNumberFormat="1">
      <alignment readingOrder="0"/>
    </xf>
    <xf borderId="0" fillId="0" fontId="23" numFmtId="10" xfId="0" applyAlignment="1" applyFont="1" applyNumberFormat="1">
      <alignment horizontal="right" readingOrder="0" vertical="bottom"/>
    </xf>
    <xf borderId="0" fillId="3" fontId="6" numFmtId="0" xfId="0" applyAlignment="1" applyFill="1" applyFont="1">
      <alignment readingOrder="0" shrinkToFit="0" wrapText="1"/>
    </xf>
    <xf borderId="0" fillId="0" fontId="23" numFmtId="10" xfId="0" applyAlignment="1" applyFont="1" applyNumberFormat="1">
      <alignment readingOrder="0" vertical="bottom"/>
    </xf>
    <xf borderId="0" fillId="0" fontId="23" numFmtId="0" xfId="0" applyAlignment="1" applyFont="1">
      <alignment horizontal="right" readingOrder="0" vertical="bottom"/>
    </xf>
    <xf borderId="0" fillId="0" fontId="24" numFmtId="0" xfId="0" applyAlignment="1" applyFont="1">
      <alignment horizontal="center" readingOrder="0" shrinkToFit="0" vertical="bottom" wrapText="0"/>
    </xf>
    <xf borderId="0" fillId="0" fontId="23" numFmtId="0" xfId="0" applyAlignment="1" applyFont="1">
      <alignment readingOrder="0" vertical="bottom"/>
    </xf>
    <xf borderId="0" fillId="0" fontId="23" numFmtId="165" xfId="0" applyAlignment="1" applyFont="1" applyNumberFormat="1">
      <alignment readingOrder="0" vertical="bottom"/>
    </xf>
    <xf borderId="0" fillId="0" fontId="23" numFmtId="0" xfId="0" applyAlignment="1" applyFont="1">
      <alignment vertical="bottom"/>
    </xf>
    <xf borderId="0" fillId="8" fontId="6" numFmtId="0" xfId="0" applyAlignment="1" applyFill="1" applyFont="1">
      <alignment vertical="bottom"/>
    </xf>
    <xf borderId="0" fillId="0" fontId="6" numFmtId="169" xfId="0" applyAlignment="1" applyFont="1" applyNumberFormat="1">
      <alignment readingOrder="0"/>
    </xf>
    <xf borderId="0" fillId="4" fontId="6" numFmtId="0" xfId="0" applyAlignment="1" applyFill="1" applyFont="1">
      <alignment readingOrder="0"/>
    </xf>
    <xf borderId="21" fillId="0" fontId="6" numFmtId="9" xfId="0" applyAlignment="1" applyBorder="1" applyFont="1" applyNumberFormat="1">
      <alignment readingOrder="0"/>
    </xf>
    <xf borderId="0" fillId="0" fontId="25" numFmtId="0" xfId="0" applyAlignment="1" applyFont="1">
      <alignment readingOrder="0" vertical="bottom"/>
    </xf>
    <xf borderId="0" fillId="0" fontId="26" numFmtId="0" xfId="0" applyAlignment="1" applyFont="1">
      <alignment readingOrder="0" vertical="bottom"/>
    </xf>
    <xf borderId="0" fillId="0" fontId="27" numFmtId="0" xfId="0" applyAlignment="1" applyFont="1">
      <alignment readingOrder="0" vertical="bottom"/>
    </xf>
    <xf borderId="0" fillId="0" fontId="6" numFmtId="0" xfId="0" applyAlignment="1" applyFont="1">
      <alignment readingOrder="0" shrinkToFit="0" vertical="bottom" wrapText="1"/>
    </xf>
    <xf borderId="4" fillId="9" fontId="28" numFmtId="0" xfId="0" applyAlignment="1" applyBorder="1" applyFill="1" applyFont="1">
      <alignment readingOrder="0"/>
    </xf>
    <xf borderId="5" fillId="9" fontId="4" numFmtId="0" xfId="0" applyAlignment="1" applyBorder="1" applyFill="1" applyFont="1">
      <alignment readingOrder="0" shrinkToFit="0" vertical="bottom" wrapText="1"/>
    </xf>
    <xf borderId="6" fillId="9" fontId="4" numFmtId="0" xfId="0" applyAlignment="1" applyBorder="1" applyFill="1" applyFont="1">
      <alignment readingOrder="0" shrinkToFit="0" vertical="bottom" wrapText="1"/>
    </xf>
    <xf borderId="0" fillId="0" fontId="29" numFmtId="0" xfId="0" applyAlignment="1" applyFont="1">
      <alignment readingOrder="0"/>
    </xf>
    <xf borderId="0" fillId="0" fontId="6" numFmtId="10" xfId="0" applyFont="1" applyNumberFormat="1"/>
    <xf borderId="0" fillId="0" fontId="6" numFmtId="2" xfId="0" applyFont="1" applyNumberFormat="1"/>
    <xf borderId="22" fillId="0" fontId="6" numFmtId="9" xfId="0" applyAlignment="1" applyBorder="1" applyFont="1" applyNumberFormat="1">
      <alignment readingOrder="0"/>
    </xf>
    <xf borderId="23" fillId="0" fontId="6" numFmtId="9" xfId="0" applyAlignment="1" applyBorder="1" applyFont="1" applyNumberFormat="1">
      <alignment readingOrder="0"/>
    </xf>
    <xf borderId="0" fillId="0" fontId="6" numFmtId="9" xfId="0" applyAlignment="1" applyFont="1" applyNumberFormat="1">
      <alignment readingOrder="0"/>
    </xf>
    <xf borderId="0" fillId="2" fontId="30" numFmtId="0" xfId="0" applyAlignment="1" applyFill="1" applyFont="1">
      <alignment horizontal="right" readingOrder="0" shrinkToFit="0" vertical="center" wrapText="0"/>
    </xf>
    <xf borderId="0" fillId="0" fontId="23" numFmtId="169" xfId="0" applyAlignment="1" applyFont="1" applyNumberFormat="1">
      <alignment horizontal="right" vertical="bottom"/>
    </xf>
    <xf borderId="0" fillId="4" fontId="23" numFmtId="0" xfId="0" applyAlignment="1" applyFill="1" applyFont="1">
      <alignment readingOrder="0" vertical="bottom"/>
    </xf>
    <xf borderId="22" fillId="0" fontId="23" numFmtId="9" xfId="0" applyAlignment="1" applyBorder="1" applyFont="1" applyNumberFormat="1">
      <alignment horizontal="right" readingOrder="0" vertical="bottom"/>
    </xf>
    <xf borderId="0" fillId="0" fontId="31" numFmtId="0" xfId="0" applyAlignment="1" applyFont="1">
      <alignment vertical="bottom"/>
    </xf>
    <xf borderId="0" fillId="0" fontId="23" numFmtId="168" xfId="0" applyAlignment="1" applyFont="1" applyNumberFormat="1">
      <alignment horizontal="right" vertical="bottom"/>
    </xf>
    <xf borderId="0" fillId="0" fontId="23" numFmtId="4" xfId="0" applyAlignment="1" applyFont="1" applyNumberFormat="1">
      <alignment horizontal="right" vertical="bottom"/>
    </xf>
    <xf borderId="0" fillId="0" fontId="23" numFmtId="167" xfId="0" applyAlignment="1" applyFont="1" applyNumberFormat="1">
      <alignment horizontal="right" vertical="bottom"/>
    </xf>
    <xf borderId="0" fillId="0" fontId="23" numFmtId="3" xfId="0" applyAlignment="1" applyFont="1" applyNumberFormat="1">
      <alignment horizontal="right" vertical="bottom"/>
    </xf>
    <xf borderId="0" fillId="0" fontId="23" numFmtId="10" xfId="0" applyAlignment="1" applyFont="1" applyNumberFormat="1">
      <alignment vertical="bottom"/>
    </xf>
    <xf borderId="0" fillId="0" fontId="23" numFmtId="0" xfId="0" applyAlignment="1" applyFont="1">
      <alignment horizontal="right" vertical="bottom"/>
    </xf>
    <xf borderId="0" fillId="0" fontId="23" numFmtId="165" xfId="0" applyAlignment="1" applyFont="1" applyNumberFormat="1">
      <alignment vertical="bottom"/>
    </xf>
    <xf borderId="0" fillId="0" fontId="26" numFmtId="0" xfId="0" applyAlignment="1" applyFont="1">
      <alignment vertical="bottom"/>
    </xf>
    <xf borderId="0" fillId="0" fontId="6" numFmtId="0" xfId="0" applyAlignment="1" applyFont="1">
      <alignment horizontal="right" readingOrder="0"/>
    </xf>
  </cellXfs>
  <cellStyles count="1">
    <cellStyle xfId="0" name="Normal" builtinId="0"/>
  </cellStyles>
  <dxfs count="7">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i/>
      </font>
      <fill>
        <patternFill patternType="solid">
          <fgColor rgb="FFFFF2CC"/>
          <bgColor rgb="FFFFF2CC"/>
        </patternFill>
      </fill>
      <border/>
    </dxf>
    <dxf>
      <font/>
      <fill>
        <patternFill patternType="solid">
          <fgColor rgb="FFB7B7B7"/>
          <bgColor rgb="FFB7B7B7"/>
        </patternFill>
      </fill>
      <border/>
    </dxf>
    <dxf>
      <font>
        <b/>
        <i/>
      </font>
      <fill>
        <patternFill patternType="solid">
          <fgColor rgb="FFD9D9D9"/>
          <bgColor rgb="FFD9D9D9"/>
        </patternFill>
      </fill>
      <border/>
    </dxf>
  </dxfs>
  <tableStyles count="1">
    <tableStyle count="3" pivot="0" name="Instructions-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0</xdr:row>
      <xdr:rowOff>28575</xdr:rowOff>
    </xdr:from>
    <xdr:ext cx="561975" cy="5524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26</xdr:row>
      <xdr:rowOff>133350</xdr:rowOff>
    </xdr:from>
    <xdr:ext cx="9124950" cy="538162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247650</xdr:colOff>
      <xdr:row>56</xdr:row>
      <xdr:rowOff>-19050</xdr:rowOff>
    </xdr:from>
    <xdr:ext cx="8201025" cy="62293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D23" displayName="Table_1" name="Table_1" id="1">
  <tableColumns count="1">
    <tableColumn name="Column1" id="1"/>
  </tableColumns>
  <tableStyleInfo name="Instructions-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vizwealth.com/v/IYK%2CXLP/2023/t/cy_4!25?show=&amp;align=true" TargetMode="External"/><Relationship Id="rId194" Type="http://schemas.openxmlformats.org/officeDocument/2006/relationships/hyperlink" Target="https://vizwealth.com/v/FBMPX%2CXLC/2023/t/cy_4!25?show=&amp;align=true" TargetMode="External"/><Relationship Id="rId193" Type="http://schemas.openxmlformats.org/officeDocument/2006/relationships/hyperlink" Target="https://vizwealth.com/v/XTL%2CXLC/2023/t/cy_4!25?show=&amp;align=true" TargetMode="External"/><Relationship Id="rId192" Type="http://schemas.openxmlformats.org/officeDocument/2006/relationships/hyperlink" Target="https://vizwealth.com/v/FDFAX%2CXLP/2023/t/cy_4!25?show=&amp;align=true" TargetMode="External"/><Relationship Id="rId191" Type="http://schemas.openxmlformats.org/officeDocument/2006/relationships/hyperlink" Target="https://vizwealth.com/v/XLP%2CXLP/2023/t/cy_4!25?show=&amp;align=true" TargetMode="External"/><Relationship Id="rId187" Type="http://schemas.openxmlformats.org/officeDocument/2006/relationships/hyperlink" Target="https://vizwealth.com/v/VDC%2CXLP/2023/t/cy_4!25?show=&amp;align=true" TargetMode="External"/><Relationship Id="rId186" Type="http://schemas.openxmlformats.org/officeDocument/2006/relationships/hyperlink" Target="https://vizwealth.com/v/FSCPX%2CXLY/2023/t/cy_4!25?show=&amp;align=true" TargetMode="External"/><Relationship Id="rId185" Type="http://schemas.openxmlformats.org/officeDocument/2006/relationships/hyperlink" Target="https://vizwealth.com/v/VCDAX%2CXLY/2023/t/cy_4!25?show=&amp;align=true" TargetMode="External"/><Relationship Id="rId184" Type="http://schemas.openxmlformats.org/officeDocument/2006/relationships/hyperlink" Target="https://vizwealth.com/v/XLY%2CXLY/2023/t/cy_4!25?show=&amp;align=true" TargetMode="External"/><Relationship Id="rId189" Type="http://schemas.openxmlformats.org/officeDocument/2006/relationships/hyperlink" Target="https://vizwealth.com/v/FSTA%2CXLP/2023/t/cy_4!25?show=&amp;align=true" TargetMode="External"/><Relationship Id="rId188" Type="http://schemas.openxmlformats.org/officeDocument/2006/relationships/hyperlink" Target="https://vizwealth.com/v/VCSAX%2CXLP/2023/t/cy_4!25?show=&amp;align=true" TargetMode="External"/><Relationship Id="rId183" Type="http://schemas.openxmlformats.org/officeDocument/2006/relationships/hyperlink" Target="https://vizwealth.com/v/PEJ%2CXLY/2023/t/cy_4!25?show=&amp;align=true" TargetMode="External"/><Relationship Id="rId182" Type="http://schemas.openxmlformats.org/officeDocument/2006/relationships/hyperlink" Target="https://vizwealth.com/v/XHB%2CXLY/2023/t/cy_4!25?show=&amp;align=true" TargetMode="External"/><Relationship Id="rId181" Type="http://schemas.openxmlformats.org/officeDocument/2006/relationships/hyperlink" Target="https://vizwealth.com/v/RTH%2CXLY/2023/t/cy_4!25?show=&amp;align=true" TargetMode="External"/><Relationship Id="rId180" Type="http://schemas.openxmlformats.org/officeDocument/2006/relationships/hyperlink" Target="https://vizwealth.com/v/FSHOX%2CXLY/2023/t/cy_4!25?show=&amp;align=true" TargetMode="External"/><Relationship Id="rId176" Type="http://schemas.openxmlformats.org/officeDocument/2006/relationships/hyperlink" Target="https://vizwealth.com/v/FLKSX%2CACWI/2023/t/cy_4!25?show=&amp;align=true" TargetMode="External"/><Relationship Id="rId297" Type="http://schemas.openxmlformats.org/officeDocument/2006/relationships/hyperlink" Target="https://vizwealth.com/v/VCRRX%2CSPY/2023/t/cy_4!25?show=&amp;align=true" TargetMode="External"/><Relationship Id="rId175" Type="http://schemas.openxmlformats.org/officeDocument/2006/relationships/hyperlink" Target="https://vizwealth.com/v/TAVFX%2CACWI/2023/t/cy_4!25?show=&amp;align=true" TargetMode="External"/><Relationship Id="rId296" Type="http://schemas.openxmlformats.org/officeDocument/2006/relationships/hyperlink" Target="https://vizwealth.com/v/BOTZ%2CSPY/2023/t/cy_4!25?show=&amp;align=true" TargetMode="External"/><Relationship Id="rId174" Type="http://schemas.openxmlformats.org/officeDocument/2006/relationships/hyperlink" Target="https://vizwealth.com/v/DGT%2CACWI/2023/t/cy_4!25?show=&amp;align=true" TargetMode="External"/><Relationship Id="rId295" Type="http://schemas.openxmlformats.org/officeDocument/2006/relationships/hyperlink" Target="https://vizwealth.com/v/DRIV%2CSPY/2023/t/cy_4!25?show=&amp;align=true" TargetMode="External"/><Relationship Id="rId173" Type="http://schemas.openxmlformats.org/officeDocument/2006/relationships/hyperlink" Target="https://vizwealth.com/v/PGSYX%2CACWI/2023/t/cy_4!25?show=&amp;align=true" TargetMode="External"/><Relationship Id="rId294" Type="http://schemas.openxmlformats.org/officeDocument/2006/relationships/hyperlink" Target="https://vizwealth.com/v/FAIRX%2CSPY/2023/t/cy_4!25?show=&amp;align=true" TargetMode="External"/><Relationship Id="rId179" Type="http://schemas.openxmlformats.org/officeDocument/2006/relationships/hyperlink" Target="https://vizwealth.com/v/SDIV%2CACWI/2023/t/cy_4!25?show=&amp;align=true" TargetMode="External"/><Relationship Id="rId178" Type="http://schemas.openxmlformats.org/officeDocument/2006/relationships/hyperlink" Target="https://vizwealth.com/v/ROBO%2CACWI/2023/t/cy_4!25?show=&amp;align=true" TargetMode="External"/><Relationship Id="rId299" Type="http://schemas.openxmlformats.org/officeDocument/2006/relationships/hyperlink" Target="https://vizwealth.com/v/GRIFX%2CSPY/2023/t/cy_4!25?show=&amp;align=true" TargetMode="External"/><Relationship Id="rId177" Type="http://schemas.openxmlformats.org/officeDocument/2006/relationships/hyperlink" Target="https://vizwealth.com/v/FLPSX%2CACWI/2023/t/cy_4!25?show=&amp;align=true" TargetMode="External"/><Relationship Id="rId298" Type="http://schemas.openxmlformats.org/officeDocument/2006/relationships/hyperlink" Target="https://vizwealth.com/v/CPREX%2CSPY/2023/t/cy_4!25?show=&amp;align=true" TargetMode="External"/><Relationship Id="rId198" Type="http://schemas.openxmlformats.org/officeDocument/2006/relationships/hyperlink" Target="https://vizwealth.com/v/FWRLX%2CXLC/2023/t/cy_4!25?show=&amp;align=true" TargetMode="External"/><Relationship Id="rId197" Type="http://schemas.openxmlformats.org/officeDocument/2006/relationships/hyperlink" Target="https://vizwealth.com/v/VTCAX%2CXLC/2023/t/cy_4!25?show=&amp;align=true" TargetMode="External"/><Relationship Id="rId196" Type="http://schemas.openxmlformats.org/officeDocument/2006/relationships/hyperlink" Target="https://vizwealth.com/v/XLC%2CXLC/2023/t/cy_4!25?show=&amp;align=true" TargetMode="External"/><Relationship Id="rId195" Type="http://schemas.openxmlformats.org/officeDocument/2006/relationships/hyperlink" Target="https://vizwealth.com/v/IXP%2CXLC/2023/t/cy_4!25?show=&amp;align=true" TargetMode="External"/><Relationship Id="rId199" Type="http://schemas.openxmlformats.org/officeDocument/2006/relationships/hyperlink" Target="https://vizwealth.com/v/FELAX%2CXLK/2023/t/cy_4!25?show=&amp;align=true" TargetMode="External"/><Relationship Id="rId150" Type="http://schemas.openxmlformats.org/officeDocument/2006/relationships/hyperlink" Target="https://vizwealth.com/v/FXI%2CFXI/2023/t/cy_4!25?show=&amp;align=true" TargetMode="External"/><Relationship Id="rId271" Type="http://schemas.openxmlformats.org/officeDocument/2006/relationships/hyperlink" Target="https://vizwealth.com/v/TPYP%2CMLPX/2023/t/cy_4!25?show=&amp;align=true" TargetMode="External"/><Relationship Id="rId392" Type="http://schemas.openxmlformats.org/officeDocument/2006/relationships/hyperlink" Target="https://vizwealth.com/v/GCPYX%2CSPY/2023/t/cy_4!25?show=&amp;align=true" TargetMode="External"/><Relationship Id="rId270" Type="http://schemas.openxmlformats.org/officeDocument/2006/relationships/hyperlink" Target="https://vizwealth.com/v/MLPX%2CMLPX/2023/t/cy_4!25?show=&amp;align=true" TargetMode="External"/><Relationship Id="rId391" Type="http://schemas.openxmlformats.org/officeDocument/2006/relationships/hyperlink" Target="https://vizwealth.com/v/ETY%2CSPY/2023/t/cy_4!25?show=&amp;align=true" TargetMode="External"/><Relationship Id="rId390" Type="http://schemas.openxmlformats.org/officeDocument/2006/relationships/hyperlink" Target="https://vizwealth.com/v/WTPI%2CSPY/2023/t/cy_4!25?show=&amp;align=true" TargetMode="External"/><Relationship Id="rId1" Type="http://schemas.openxmlformats.org/officeDocument/2006/relationships/hyperlink" Target="https://vizwealth.com/" TargetMode="External"/><Relationship Id="rId2" Type="http://schemas.openxmlformats.org/officeDocument/2006/relationships/hyperlink" Target="https://vizwealth.com/search?q=&amp;c=&amp;u=public&amp;bacs%5B%5D=Equities&amp;bacs%5B%5D=Sectors&amp;bacs%5B%5D=Alternatives&amp;bacs%5B%5D=BondsNoShort&amp;bacs%5B%5D=BondsShort&amp;bacs%5B%5D=Allocation&amp;ft%5B%5D=etf&amp;aum=200&amp;yro=5&amp;req=nord.dir.42.0.&amp;esg=false" TargetMode="External"/><Relationship Id="rId3" Type="http://schemas.openxmlformats.org/officeDocument/2006/relationships/hyperlink" Target="https://vizwealth.com/v/MRFOX%2CSPY/2023/t/cy_4!25?show=&amp;align=true" TargetMode="External"/><Relationship Id="rId149" Type="http://schemas.openxmlformats.org/officeDocument/2006/relationships/hyperlink" Target="https://vizwealth.com/v/KBA%2CFXI/2023/t/cy_4!25?show=&amp;align=true" TargetMode="External"/><Relationship Id="rId4" Type="http://schemas.openxmlformats.org/officeDocument/2006/relationships/hyperlink" Target="https://vizwealth.com/v/GINDX%2CSPY/2023/t/cy_4!25?show=&amp;align=true" TargetMode="External"/><Relationship Id="rId148" Type="http://schemas.openxmlformats.org/officeDocument/2006/relationships/hyperlink" Target="https://vizwealth.com/v/FHKCX%2CFXI/2023/t/cy_4!25?show=&amp;align=true" TargetMode="External"/><Relationship Id="rId269" Type="http://schemas.openxmlformats.org/officeDocument/2006/relationships/hyperlink" Target="https://vizwealth.com/v/XLB%2CXLB/2023/t/cy_4!25?show=&amp;align=true" TargetMode="External"/><Relationship Id="rId9" Type="http://schemas.openxmlformats.org/officeDocument/2006/relationships/hyperlink" Target="https://vizwealth.com/v/PAGRX%2CSPY/2023/t/cy_4!25?show=&amp;align=true" TargetMode="External"/><Relationship Id="rId143" Type="http://schemas.openxmlformats.org/officeDocument/2006/relationships/hyperlink" Target="https://vizwealth.com/v/INDA%2CINDA/2023/t/cy_4!25?show=&amp;align=true" TargetMode="External"/><Relationship Id="rId264" Type="http://schemas.openxmlformats.org/officeDocument/2006/relationships/hyperlink" Target="https://vizwealth.com/v/URA%2CXLB/2023/t/cy_4!25?show=&amp;align=true" TargetMode="External"/><Relationship Id="rId385" Type="http://schemas.openxmlformats.org/officeDocument/2006/relationships/hyperlink" Target="https://vizwealth.com/v/MNA%2CSPY/2023/t/cy_4!25?show=&amp;align=true" TargetMode="External"/><Relationship Id="rId142" Type="http://schemas.openxmlformats.org/officeDocument/2006/relationships/hyperlink" Target="https://vizwealth.com/v/INDIX%2CINDA/2023/t/cy_4!25?show=&amp;align=true" TargetMode="External"/><Relationship Id="rId263" Type="http://schemas.openxmlformats.org/officeDocument/2006/relationships/hyperlink" Target="https://vizwealth.com/v/AVALX%2CXLB/2023/t/cy_4!25?show=&amp;align=true" TargetMode="External"/><Relationship Id="rId384" Type="http://schemas.openxmlformats.org/officeDocument/2006/relationships/hyperlink" Target="https://vizwealth.com/v/CEFS%2CSPY/2023/t/cy_4!25?show=&amp;align=true" TargetMode="External"/><Relationship Id="rId141" Type="http://schemas.openxmlformats.org/officeDocument/2006/relationships/hyperlink" Target="https://vizwealth.com/v/MINDX%2CINDA/2023/t/cy_4!25?show=&amp;align=true" TargetMode="External"/><Relationship Id="rId262" Type="http://schemas.openxmlformats.org/officeDocument/2006/relationships/hyperlink" Target="https://vizwealth.com/v/GRHIX%2CXLB/2023/t/cy_4!25?show=&amp;align=true" TargetMode="External"/><Relationship Id="rId383" Type="http://schemas.openxmlformats.org/officeDocument/2006/relationships/hyperlink" Target="https://vizwealth.com/v/GABCX%2CSPY/2023/t/cy_4!25?show=&amp;align=true" TargetMode="External"/><Relationship Id="rId140" Type="http://schemas.openxmlformats.org/officeDocument/2006/relationships/hyperlink" Target="https://vizwealth.com/v/FLIN%2CINDA/2023/t/cy_4!25?show=&amp;align=true" TargetMode="External"/><Relationship Id="rId261" Type="http://schemas.openxmlformats.org/officeDocument/2006/relationships/hyperlink" Target="https://vizwealth.com/v/RSNYX%2CXLB/2023/t/cy_4!25?show=&amp;align=true" TargetMode="External"/><Relationship Id="rId382" Type="http://schemas.openxmlformats.org/officeDocument/2006/relationships/hyperlink" Target="https://vizwealth.com/v/VARBX%2CSPY/2023/t/cy_4!25?show=&amp;align=true" TargetMode="External"/><Relationship Id="rId5" Type="http://schemas.openxmlformats.org/officeDocument/2006/relationships/hyperlink" Target="https://vizwealth.com/v/SPMO%2CSPY/2023/t/cy_4!25?show=&amp;align=true" TargetMode="External"/><Relationship Id="rId147" Type="http://schemas.openxmlformats.org/officeDocument/2006/relationships/hyperlink" Target="https://vizwealth.com/v/EWT%2CFXI/2023/t/cy_4!25?show=&amp;align=true" TargetMode="External"/><Relationship Id="rId268" Type="http://schemas.openxmlformats.org/officeDocument/2006/relationships/hyperlink" Target="https://vizwealth.com/v/BCX%2CXLB/2023/t/cy_4!25?show=&amp;align=true" TargetMode="External"/><Relationship Id="rId389" Type="http://schemas.openxmlformats.org/officeDocument/2006/relationships/hyperlink" Target="https://vizwealth.com/v/FTHI%2CSPY/2023/t/cy_4!25?show=&amp;align=true" TargetMode="External"/><Relationship Id="rId6" Type="http://schemas.openxmlformats.org/officeDocument/2006/relationships/hyperlink" Target="https://vizwealth.com/v/FLCSX%2CSPY/2023/t/cy_4!25?show=&amp;align=true" TargetMode="External"/><Relationship Id="rId146" Type="http://schemas.openxmlformats.org/officeDocument/2006/relationships/hyperlink" Target="https://vizwealth.com/v/FLTW%2CFXI/2023/t/cy_4!25?show=&amp;align=true" TargetMode="External"/><Relationship Id="rId267" Type="http://schemas.openxmlformats.org/officeDocument/2006/relationships/hyperlink" Target="https://vizwealth.com/v/GGN%2CXLB/2023/t/cy_4!25?show=&amp;align=true" TargetMode="External"/><Relationship Id="rId388" Type="http://schemas.openxmlformats.org/officeDocument/2006/relationships/hyperlink" Target="https://vizwealth.com/v/IGD%2CSPY/2023/t/cy_4!25?show=&amp;align=true" TargetMode="External"/><Relationship Id="rId7" Type="http://schemas.openxmlformats.org/officeDocument/2006/relationships/hyperlink" Target="https://vizwealth.com/v/OEF%2CSPY/2023/t/cy_4!25?show=&amp;align=true" TargetMode="External"/><Relationship Id="rId145" Type="http://schemas.openxmlformats.org/officeDocument/2006/relationships/hyperlink" Target="https://vizwealth.com/v/TWN%2CFXI/2023/t/cy_4!25?show=&amp;align=true" TargetMode="External"/><Relationship Id="rId266" Type="http://schemas.openxmlformats.org/officeDocument/2006/relationships/hyperlink" Target="https://vizwealth.com/v/NLR%2CXLB/2023/t/cy_4!25?show=&amp;align=true" TargetMode="External"/><Relationship Id="rId387" Type="http://schemas.openxmlformats.org/officeDocument/2006/relationships/hyperlink" Target="https://vizwealth.com/v/CII%2CSPY/2023/t/cy_4!25?show=&amp;align=true" TargetMode="External"/><Relationship Id="rId8" Type="http://schemas.openxmlformats.org/officeDocument/2006/relationships/hyperlink" Target="https://vizwealth.com/v/XLG%2CSPY/2023/t/cy_4!25?show=&amp;align=true" TargetMode="External"/><Relationship Id="rId144" Type="http://schemas.openxmlformats.org/officeDocument/2006/relationships/hyperlink" Target="https://vizwealth.com/v/ETGIX%2CINDA/2023/t/cy_4!25?show=&amp;align=true" TargetMode="External"/><Relationship Id="rId265" Type="http://schemas.openxmlformats.org/officeDocument/2006/relationships/hyperlink" Target="https://vizwealth.com/v/XME%2CXLB/2023/t/cy_4!25?show=&amp;align=true" TargetMode="External"/><Relationship Id="rId386" Type="http://schemas.openxmlformats.org/officeDocument/2006/relationships/hyperlink" Target="https://vizwealth.com/v/DIVO%2CSPY/2023/t/cy_4!25?show=&amp;align=true" TargetMode="External"/><Relationship Id="rId260" Type="http://schemas.openxmlformats.org/officeDocument/2006/relationships/hyperlink" Target="https://vizwealth.com/v/VNQI%2CVNQI/2023/t/cy_4!25?show=&amp;align=true" TargetMode="External"/><Relationship Id="rId381" Type="http://schemas.openxmlformats.org/officeDocument/2006/relationships/hyperlink" Target="https://vizwealth.com/v/HMEZX%2CSPY/2023/t/cy_4!25?show=&amp;align=true" TargetMode="External"/><Relationship Id="rId380" Type="http://schemas.openxmlformats.org/officeDocument/2006/relationships/hyperlink" Target="https://vizwealth.com/v/FLSP%2CSPY/2023/t/cy_4!25?show=&amp;align=true" TargetMode="External"/><Relationship Id="rId139" Type="http://schemas.openxmlformats.org/officeDocument/2006/relationships/hyperlink" Target="https://vizwealth.com/v/SMIN%2CINDA/2023/t/cy_4!25?show=&amp;align=true" TargetMode="External"/><Relationship Id="rId138" Type="http://schemas.openxmlformats.org/officeDocument/2006/relationships/hyperlink" Target="https://vizwealth.com/v/EPI%2CINDA/2023/t/cy_4!25?show=&amp;align=true" TargetMode="External"/><Relationship Id="rId259" Type="http://schemas.openxmlformats.org/officeDocument/2006/relationships/hyperlink" Target="https://vizwealth.com/v/VGSR%2CVNQI/2023/t/cy_4!25?show=&amp;align=true" TargetMode="External"/><Relationship Id="rId137" Type="http://schemas.openxmlformats.org/officeDocument/2006/relationships/hyperlink" Target="https://vizwealth.com/v/IIF%2CINDA/2023/t/cy_4!25?show=&amp;align=true" TargetMode="External"/><Relationship Id="rId258" Type="http://schemas.openxmlformats.org/officeDocument/2006/relationships/hyperlink" Target="https://vizwealth.com/v/AWP%2CVNQI/2023/t/cy_4!25?show=&amp;align=true" TargetMode="External"/><Relationship Id="rId379" Type="http://schemas.openxmlformats.org/officeDocument/2006/relationships/hyperlink" Target="https://vizwealth.com/v/SRDAX%2CSPY/2023/t/cy_4!25?show=&amp;align=true" TargetMode="External"/><Relationship Id="rId132" Type="http://schemas.openxmlformats.org/officeDocument/2006/relationships/hyperlink" Target="https://vizwealth.com/v/DBJP%2CEWJ/2023/t/cy_4!25?show=&amp;align=true" TargetMode="External"/><Relationship Id="rId253" Type="http://schemas.openxmlformats.org/officeDocument/2006/relationships/hyperlink" Target="https://vizwealth.com/v/NRO%2CVNQ/2023/t/cy_4!25?show=&amp;align=true" TargetMode="External"/><Relationship Id="rId374" Type="http://schemas.openxmlformats.org/officeDocument/2006/relationships/hyperlink" Target="https://vizwealth.com/v/ACIO%2CSPY/2023/t/cy_4!25?show=&amp;align=true" TargetMode="External"/><Relationship Id="rId495" Type="http://schemas.openxmlformats.org/officeDocument/2006/relationships/hyperlink" Target="https://vizwealth.com/v/AFIF%2CAGG/2023/t/cy_4!25?show=&amp;align=true" TargetMode="External"/><Relationship Id="rId131" Type="http://schemas.openxmlformats.org/officeDocument/2006/relationships/hyperlink" Target="https://vizwealth.com/v/HEWJ%2CEWJ/2023/t/cy_4!25?show=&amp;align=true" TargetMode="External"/><Relationship Id="rId252" Type="http://schemas.openxmlformats.org/officeDocument/2006/relationships/hyperlink" Target="https://vizwealth.com/v/VNQ%2CVNQ/2023/t/cy_4!25?show=&amp;align=true" TargetMode="External"/><Relationship Id="rId373" Type="http://schemas.openxmlformats.org/officeDocument/2006/relationships/hyperlink" Target="https://vizwealth.com/v/IRONX%2CSPY/2023/t/cy_4!25?show=&amp;align=true" TargetMode="External"/><Relationship Id="rId494" Type="http://schemas.openxmlformats.org/officeDocument/2006/relationships/hyperlink" Target="https://vizwealth.com/v/AXSIX%2CAGG/2023/t/cy_4!25?show=&amp;align=true" TargetMode="External"/><Relationship Id="rId130" Type="http://schemas.openxmlformats.org/officeDocument/2006/relationships/hyperlink" Target="https://vizwealth.com/v/DXJ%2CEWJ/2023/t/cy_4!25?show=&amp;align=true" TargetMode="External"/><Relationship Id="rId251" Type="http://schemas.openxmlformats.org/officeDocument/2006/relationships/hyperlink" Target="https://vizwealth.com/v/JRS%2CVNQ/2023/t/cy_4!25?show=&amp;align=true" TargetMode="External"/><Relationship Id="rId372" Type="http://schemas.openxmlformats.org/officeDocument/2006/relationships/hyperlink" Target="https://vizwealth.com/v/JDIEX%2CSPY/2023/t/cy_4!25?show=&amp;align=true" TargetMode="External"/><Relationship Id="rId493" Type="http://schemas.openxmlformats.org/officeDocument/2006/relationships/hyperlink" Target="https://vizwealth.com/v/NWXHX%2CAGG/2023/t/cy_4!25?show=&amp;align=true" TargetMode="External"/><Relationship Id="rId250" Type="http://schemas.openxmlformats.org/officeDocument/2006/relationships/hyperlink" Target="https://vizwealth.com/v/BRIIX%2CVNQ/2023/t/cy_4!25?show=&amp;align=true" TargetMode="External"/><Relationship Id="rId371" Type="http://schemas.openxmlformats.org/officeDocument/2006/relationships/hyperlink" Target="https://vizwealth.com/v/PPFIX%2CSPY/2023/t/cy_4!25?show=&amp;align=true" TargetMode="External"/><Relationship Id="rId492" Type="http://schemas.openxmlformats.org/officeDocument/2006/relationships/hyperlink" Target="https://vizwealth.com/v/ICMUX%2CAGG/2023/t/cy_4!25?show=&amp;align=true" TargetMode="External"/><Relationship Id="rId136" Type="http://schemas.openxmlformats.org/officeDocument/2006/relationships/hyperlink" Target="https://vizwealth.com/v/MIJFX%2CEWJ/2023/t/cy_4!25?show=&amp;align=true" TargetMode="External"/><Relationship Id="rId257" Type="http://schemas.openxmlformats.org/officeDocument/2006/relationships/hyperlink" Target="https://vizwealth.com/v/GQRE%2CVNQI/2023/t/cy_4!25?show=&amp;align=true" TargetMode="External"/><Relationship Id="rId378" Type="http://schemas.openxmlformats.org/officeDocument/2006/relationships/hyperlink" Target="https://vizwealth.com/v/GFSZX%2CSPY/2023/t/cy_4!25?show=&amp;align=true" TargetMode="External"/><Relationship Id="rId499" Type="http://schemas.openxmlformats.org/officeDocument/2006/relationships/hyperlink" Target="https://vizwealth.com/v/IGLB%2CBLV/2023/t/cy_4!25?show=&amp;align=true" TargetMode="External"/><Relationship Id="rId135" Type="http://schemas.openxmlformats.org/officeDocument/2006/relationships/hyperlink" Target="https://vizwealth.com/v/EWJ%2CEWJ/2023/t/cy_4!25?show=&amp;align=true" TargetMode="External"/><Relationship Id="rId256" Type="http://schemas.openxmlformats.org/officeDocument/2006/relationships/hyperlink" Target="https://vizwealth.com/v/DRLIX%2CVNQI/2023/t/cy_4!25?show=&amp;align=true" TargetMode="External"/><Relationship Id="rId377" Type="http://schemas.openxmlformats.org/officeDocument/2006/relationships/hyperlink" Target="https://vizwealth.com/v/QDSIX%2CSPY/2023/t/cy_4!25?show=&amp;align=true" TargetMode="External"/><Relationship Id="rId498" Type="http://schemas.openxmlformats.org/officeDocument/2006/relationships/hyperlink" Target="https://vizwealth.com/v/PTCIX%2CBLV/2023/t/cy_4!25?show=&amp;align=true" TargetMode="External"/><Relationship Id="rId134" Type="http://schemas.openxmlformats.org/officeDocument/2006/relationships/hyperlink" Target="https://vizwealth.com/v/DFJSX%2CEWJ/2023/t/cy_4!25?show=&amp;align=true" TargetMode="External"/><Relationship Id="rId255" Type="http://schemas.openxmlformats.org/officeDocument/2006/relationships/hyperlink" Target="https://vizwealth.com/v/ARYNX%2CVNQI/2023/t/cy_4!25?show=&amp;align=true" TargetMode="External"/><Relationship Id="rId376" Type="http://schemas.openxmlformats.org/officeDocument/2006/relationships/hyperlink" Target="https://vizwealth.com/v/HEGD%2CSPY/2023/t/cy_4!25?show=&amp;align=true" TargetMode="External"/><Relationship Id="rId497" Type="http://schemas.openxmlformats.org/officeDocument/2006/relationships/hyperlink" Target="https://vizwealth.com/v/GBAB%2CBLV/2023/t/cy_4!25?show=&amp;align=true" TargetMode="External"/><Relationship Id="rId133" Type="http://schemas.openxmlformats.org/officeDocument/2006/relationships/hyperlink" Target="https://vizwealth.com/v/JOF%2CEWJ/2023/t/cy_4!25?show=&amp;align=true" TargetMode="External"/><Relationship Id="rId254" Type="http://schemas.openxmlformats.org/officeDocument/2006/relationships/hyperlink" Target="https://vizwealth.com/v/TAREX%2CVNQI/2023/t/cy_4!25?show=&amp;align=true" TargetMode="External"/><Relationship Id="rId375" Type="http://schemas.openxmlformats.org/officeDocument/2006/relationships/hyperlink" Target="https://vizwealth.com/v/HEDG%2CSPY/2023/t/cy_4!25?show=&amp;align=true" TargetMode="External"/><Relationship Id="rId496" Type="http://schemas.openxmlformats.org/officeDocument/2006/relationships/hyperlink" Target="https://vizwealth.com/v/NBB%2CBLV/2023/t/cy_4!25?show=&amp;align=true" TargetMode="External"/><Relationship Id="rId172" Type="http://schemas.openxmlformats.org/officeDocument/2006/relationships/hyperlink" Target="https://vizwealth.com/v/AQGRX%2CACWI/2023/t/cy_4!25?show=&amp;align=true" TargetMode="External"/><Relationship Id="rId293" Type="http://schemas.openxmlformats.org/officeDocument/2006/relationships/hyperlink" Target="https://vizwealth.com/v/XT%2CSPY/2023/t/cy_4!25?show=&amp;align=true" TargetMode="External"/><Relationship Id="rId171" Type="http://schemas.openxmlformats.org/officeDocument/2006/relationships/hyperlink" Target="https://vizwealth.com/v/VGPMX%2CACWI/2023/t/cy_4!25?show=&amp;align=true" TargetMode="External"/><Relationship Id="rId292" Type="http://schemas.openxmlformats.org/officeDocument/2006/relationships/hyperlink" Target="https://vizwealth.com/v/WWWFX%2CSPY/2023/t/cy_4!25?show=&amp;align=true" TargetMode="External"/><Relationship Id="rId170" Type="http://schemas.openxmlformats.org/officeDocument/2006/relationships/hyperlink" Target="https://vizwealth.com/v/IVINX%2CACWI/2023/t/cy_4!25?show=&amp;align=true" TargetMode="External"/><Relationship Id="rId291" Type="http://schemas.openxmlformats.org/officeDocument/2006/relationships/hyperlink" Target="https://vizwealth.com/v/GDXJ%2CGDX/2023/t/cy_4!25?show=&amp;align=true" TargetMode="External"/><Relationship Id="rId290" Type="http://schemas.openxmlformats.org/officeDocument/2006/relationships/hyperlink" Target="https://vizwealth.com/v/GDX%2CGDX/2023/t/cy_4!25?show=&amp;align=true" TargetMode="External"/><Relationship Id="rId165" Type="http://schemas.openxmlformats.org/officeDocument/2006/relationships/hyperlink" Target="https://vizwealth.com/v/KOKU%2CACWI/2023/t/cy_4!25?show=&amp;align=true" TargetMode="External"/><Relationship Id="rId286" Type="http://schemas.openxmlformats.org/officeDocument/2006/relationships/hyperlink" Target="https://vizwealth.com/v/EKWYX%2CGDX/2023/t/cy_4!25?show=&amp;align=true" TargetMode="External"/><Relationship Id="rId164" Type="http://schemas.openxmlformats.org/officeDocument/2006/relationships/hyperlink" Target="https://vizwealth.com/v/GSKPX%2CACWI/2023/t/cy_4!25?show=&amp;align=true" TargetMode="External"/><Relationship Id="rId285" Type="http://schemas.openxmlformats.org/officeDocument/2006/relationships/hyperlink" Target="https://vizwealth.com/v/FEGIX%2CGDX/2023/t/cy_4!25?show=&amp;align=true" TargetMode="External"/><Relationship Id="rId163" Type="http://schemas.openxmlformats.org/officeDocument/2006/relationships/hyperlink" Target="https://vizwealth.com/v/VMNVX%2CACWI/2023/t/cy_4!25?show=&amp;align=true" TargetMode="External"/><Relationship Id="rId284" Type="http://schemas.openxmlformats.org/officeDocument/2006/relationships/hyperlink" Target="https://vizwealth.com/v/IENAX%2CXLE/2023/t/cy_4!25?show=&amp;align=true" TargetMode="External"/><Relationship Id="rId162" Type="http://schemas.openxmlformats.org/officeDocument/2006/relationships/hyperlink" Target="https://vizwealth.com/v/CFIPX%2CACWI/2023/t/cy_4!25?show=&amp;align=true" TargetMode="External"/><Relationship Id="rId283" Type="http://schemas.openxmlformats.org/officeDocument/2006/relationships/hyperlink" Target="https://vizwealth.com/v/BGR%2CXLE/2023/t/cy_4!25?show=&amp;align=true" TargetMode="External"/><Relationship Id="rId169" Type="http://schemas.openxmlformats.org/officeDocument/2006/relationships/hyperlink" Target="https://vizwealth.com/v/MLNIX%2CACWI/2023/t/cy_4!25?show=&amp;align=true" TargetMode="External"/><Relationship Id="rId168" Type="http://schemas.openxmlformats.org/officeDocument/2006/relationships/hyperlink" Target="https://vizwealth.com/v/JAWWX%2CACWI/2023/t/cy_4!25?show=&amp;align=true" TargetMode="External"/><Relationship Id="rId289" Type="http://schemas.openxmlformats.org/officeDocument/2006/relationships/hyperlink" Target="https://vizwealth.com/v/RING%2CGDX/2023/t/cy_4!25?show=&amp;align=true" TargetMode="External"/><Relationship Id="rId167" Type="http://schemas.openxmlformats.org/officeDocument/2006/relationships/hyperlink" Target="https://vizwealth.com/v/ACWI%2CACWI/2023/t/cy_4!25?show=&amp;align=true" TargetMode="External"/><Relationship Id="rId288" Type="http://schemas.openxmlformats.org/officeDocument/2006/relationships/hyperlink" Target="https://vizwealth.com/v/ASA%2CGDX/2023/t/cy_4!25?show=&amp;align=true" TargetMode="External"/><Relationship Id="rId166" Type="http://schemas.openxmlformats.org/officeDocument/2006/relationships/hyperlink" Target="https://vizwealth.com/v/TOK%2CACWI/2023/t/cy_4!25?show=&amp;align=true" TargetMode="External"/><Relationship Id="rId287" Type="http://schemas.openxmlformats.org/officeDocument/2006/relationships/hyperlink" Target="https://vizwealth.com/v/OCMAX%2CGDX/2023/t/cy_4!25?show=&amp;align=true" TargetMode="External"/><Relationship Id="rId161" Type="http://schemas.openxmlformats.org/officeDocument/2006/relationships/hyperlink" Target="https://vizwealth.com/v/IOO%2CACWI/2023/t/cy_4!25?show=&amp;align=true" TargetMode="External"/><Relationship Id="rId282" Type="http://schemas.openxmlformats.org/officeDocument/2006/relationships/hyperlink" Target="https://vizwealth.com/v/FSENX%2CXLE/2023/t/cy_4!25?show=&amp;align=true" TargetMode="External"/><Relationship Id="rId160" Type="http://schemas.openxmlformats.org/officeDocument/2006/relationships/hyperlink" Target="https://vizwealth.com/v/FLCA%2CACWI/2023/t/cy_4!25?show=&amp;align=true" TargetMode="External"/><Relationship Id="rId281" Type="http://schemas.openxmlformats.org/officeDocument/2006/relationships/hyperlink" Target="https://vizwealth.com/v/FENY%2CXLE/2023/t/cy_4!25?show=&amp;align=true" TargetMode="External"/><Relationship Id="rId280" Type="http://schemas.openxmlformats.org/officeDocument/2006/relationships/hyperlink" Target="https://vizwealth.com/v/RSPG%2CXLE/2023/t/cy_4!25?show=&amp;align=true" TargetMode="External"/><Relationship Id="rId159" Type="http://schemas.openxmlformats.org/officeDocument/2006/relationships/hyperlink" Target="https://vizwealth.com/v/FICDX%2CACWI/2023/t/cy_4!25?show=&amp;align=true" TargetMode="External"/><Relationship Id="rId154" Type="http://schemas.openxmlformats.org/officeDocument/2006/relationships/hyperlink" Target="https://vizwealth.com/v/PRLAX%2CILF/2023/t/cy_4!25?show=&amp;align=true" TargetMode="External"/><Relationship Id="rId275" Type="http://schemas.openxmlformats.org/officeDocument/2006/relationships/hyperlink" Target="https://vizwealth.com/v/EMO%2CMLPX/2023/t/cy_4!25?show=&amp;align=true" TargetMode="External"/><Relationship Id="rId396" Type="http://schemas.openxmlformats.org/officeDocument/2006/relationships/hyperlink" Target="https://vizwealth.com/v/FXE%2CSPY/2023/t/cy_4!25?show=&amp;align=true" TargetMode="External"/><Relationship Id="rId153" Type="http://schemas.openxmlformats.org/officeDocument/2006/relationships/hyperlink" Target="https://vizwealth.com/v/ILF%2CILF/2023/t/cy_4!25?show=&amp;align=true" TargetMode="External"/><Relationship Id="rId274" Type="http://schemas.openxmlformats.org/officeDocument/2006/relationships/hyperlink" Target="https://vizwealth.com/v/MLPDX%2CMLPX/2023/t/cy_4!25?show=&amp;align=true" TargetMode="External"/><Relationship Id="rId395" Type="http://schemas.openxmlformats.org/officeDocument/2006/relationships/hyperlink" Target="https://vizwealth.com/v/FXF%2CSPY/2023/t/cy_4!25?show=&amp;align=true" TargetMode="External"/><Relationship Id="rId152" Type="http://schemas.openxmlformats.org/officeDocument/2006/relationships/hyperlink" Target="https://vizwealth.com/v/SLAFX%2CILF/2023/t/cy_4!25?show=&amp;align=true" TargetMode="External"/><Relationship Id="rId273" Type="http://schemas.openxmlformats.org/officeDocument/2006/relationships/hyperlink" Target="https://vizwealth.com/v/MLPTX%2CMLPX/2023/t/cy_4!25?show=&amp;align=true" TargetMode="External"/><Relationship Id="rId394" Type="http://schemas.openxmlformats.org/officeDocument/2006/relationships/hyperlink" Target="https://vizwealth.com/v/SCAUX%2CSPY/2023/t/cy_4!25?show=&amp;align=true" TargetMode="External"/><Relationship Id="rId151" Type="http://schemas.openxmlformats.org/officeDocument/2006/relationships/hyperlink" Target="https://vizwealth.com/v/CAF%2CFXI/2023/t/cy_4!25?show=&amp;align=true" TargetMode="External"/><Relationship Id="rId272" Type="http://schemas.openxmlformats.org/officeDocument/2006/relationships/hyperlink" Target="https://vizwealth.com/v/ENFR%2CMLPX/2023/t/cy_4!25?show=&amp;align=true" TargetMode="External"/><Relationship Id="rId393" Type="http://schemas.openxmlformats.org/officeDocument/2006/relationships/hyperlink" Target="https://vizwealth.com/v/GSPKX%2CSPY/2023/t/cy_4!25?show=&amp;align=true" TargetMode="External"/><Relationship Id="rId158" Type="http://schemas.openxmlformats.org/officeDocument/2006/relationships/hyperlink" Target="https://vizwealth.com/v/GREK%2CACWI/2023/t/cy_4!25?show=&amp;align=true" TargetMode="External"/><Relationship Id="rId279" Type="http://schemas.openxmlformats.org/officeDocument/2006/relationships/hyperlink" Target="https://vizwealth.com/v/XLE%2CXLE/2023/t/cy_4!25?show=&amp;align=true" TargetMode="External"/><Relationship Id="rId157" Type="http://schemas.openxmlformats.org/officeDocument/2006/relationships/hyperlink" Target="https://vizwealth.com/v/ARGT%2CACWI/2023/t/cy_4!25?show=&amp;align=true" TargetMode="External"/><Relationship Id="rId278" Type="http://schemas.openxmlformats.org/officeDocument/2006/relationships/hyperlink" Target="https://vizwealth.com/v/PEO%2CXLE/2023/t/cy_4!25?show=&amp;align=true" TargetMode="External"/><Relationship Id="rId399" Type="http://schemas.openxmlformats.org/officeDocument/2006/relationships/hyperlink" Target="https://vizwealth.com/v/PBAIX%2CSPY/2023/t/cy_4!25?show=&amp;align=true" TargetMode="External"/><Relationship Id="rId156" Type="http://schemas.openxmlformats.org/officeDocument/2006/relationships/hyperlink" Target="https://vizwealth.com/v/EWZ%2CILF/2023/t/cy_4!25?show=&amp;align=true" TargetMode="External"/><Relationship Id="rId277" Type="http://schemas.openxmlformats.org/officeDocument/2006/relationships/hyperlink" Target="https://vizwealth.com/v/FNARX%2CXLE/2023/t/cy_4!25?show=&amp;align=true" TargetMode="External"/><Relationship Id="rId398" Type="http://schemas.openxmlformats.org/officeDocument/2006/relationships/hyperlink" Target="https://vizwealth.com/v/EBSIX%2CSPY/2023/t/cy_4!25?show=&amp;align=true" TargetMode="External"/><Relationship Id="rId155" Type="http://schemas.openxmlformats.org/officeDocument/2006/relationships/hyperlink" Target="https://vizwealth.com/v/FLBR%2CILF/2023/t/cy_4!25?show=&amp;align=true" TargetMode="External"/><Relationship Id="rId276" Type="http://schemas.openxmlformats.org/officeDocument/2006/relationships/hyperlink" Target="https://vizwealth.com/v/CSHZX%2CMLPX/2023/t/cy_4!25?show=&amp;align=true" TargetMode="External"/><Relationship Id="rId397" Type="http://schemas.openxmlformats.org/officeDocument/2006/relationships/hyperlink" Target="https://vizwealth.com/v/FXY%2CSPY/2023/t/cy_4!25?show=&amp;align=true" TargetMode="External"/><Relationship Id="rId40" Type="http://schemas.openxmlformats.org/officeDocument/2006/relationships/hyperlink" Target="https://vizwealth.com/v/FPX%2CIWP/2023/t/cy_4!25?show=&amp;align=true" TargetMode="External"/><Relationship Id="rId42" Type="http://schemas.openxmlformats.org/officeDocument/2006/relationships/hyperlink" Target="https://vizwealth.com/v/AUSF%2CIWS/2023/t/cy_4!25?show=&amp;align=true" TargetMode="External"/><Relationship Id="rId41" Type="http://schemas.openxmlformats.org/officeDocument/2006/relationships/hyperlink" Target="https://vizwealth.com/v/IWP%2CIWP/2023/t/cy_4!25?show=&amp;align=true" TargetMode="External"/><Relationship Id="rId44" Type="http://schemas.openxmlformats.org/officeDocument/2006/relationships/hyperlink" Target="https://vizwealth.com/v/WTV%2CIWS/2023/t/cy_4!25?show=&amp;align=true" TargetMode="External"/><Relationship Id="rId43" Type="http://schemas.openxmlformats.org/officeDocument/2006/relationships/hyperlink" Target="https://vizwealth.com/v/VVOAX%2CIWS/2023/t/cy_4!25?show=&amp;align=true" TargetMode="External"/><Relationship Id="rId46" Type="http://schemas.openxmlformats.org/officeDocument/2006/relationships/hyperlink" Target="https://vizwealth.com/v/CHTTX%2CIWS/2023/t/cy_4!25?show=&amp;align=true" TargetMode="External"/><Relationship Id="rId45" Type="http://schemas.openxmlformats.org/officeDocument/2006/relationships/hyperlink" Target="https://vizwealth.com/v/VFMF%2CIWS/2023/t/cy_4!25?show=&amp;align=true" TargetMode="External"/><Relationship Id="rId509" Type="http://schemas.openxmlformats.org/officeDocument/2006/relationships/hyperlink" Target="https://vizwealth.com/v/LGOV%2CTLT/2023/t/cy_4!25?show=&amp;align=true" TargetMode="External"/><Relationship Id="rId508" Type="http://schemas.openxmlformats.org/officeDocument/2006/relationships/hyperlink" Target="https://vizwealth.com/v/IEF%2CTLT/2023/t/cy_4!25?show=&amp;align=true" TargetMode="External"/><Relationship Id="rId629" Type="http://schemas.openxmlformats.org/officeDocument/2006/relationships/hyperlink" Target="https://vizwealth.com/v/FICNX%2CMUB/2023/t/cy_4!25?show=&amp;align=true" TargetMode="External"/><Relationship Id="rId503" Type="http://schemas.openxmlformats.org/officeDocument/2006/relationships/hyperlink" Target="https://vizwealth.com/v/VCLT%2CBLV/2023/t/cy_4!25?show=&amp;align=true" TargetMode="External"/><Relationship Id="rId624" Type="http://schemas.openxmlformats.org/officeDocument/2006/relationships/hyperlink" Target="https://vizwealth.com/v/MMU%2CTFI/2023/t/cy_4!25?show=&amp;align=true" TargetMode="External"/><Relationship Id="rId502" Type="http://schemas.openxmlformats.org/officeDocument/2006/relationships/hyperlink" Target="https://vizwealth.com/v/VLCIX%2CBLV/2023/t/cy_4!25?show=&amp;align=true" TargetMode="External"/><Relationship Id="rId623" Type="http://schemas.openxmlformats.org/officeDocument/2006/relationships/hyperlink" Target="https://vizwealth.com/v/IIM%2CTFI/2023/t/cy_4!25?show=&amp;align=true" TargetMode="External"/><Relationship Id="rId501" Type="http://schemas.openxmlformats.org/officeDocument/2006/relationships/hyperlink" Target="https://vizwealth.com/v/RPLCX%2CBLV/2023/t/cy_4!25?show=&amp;align=true" TargetMode="External"/><Relationship Id="rId622" Type="http://schemas.openxmlformats.org/officeDocument/2006/relationships/hyperlink" Target="https://vizwealth.com/v/VKI%2CTFI/2023/t/cy_4!25?show=&amp;align=true" TargetMode="External"/><Relationship Id="rId500" Type="http://schemas.openxmlformats.org/officeDocument/2006/relationships/hyperlink" Target="https://vizwealth.com/v/BBN%2CBLV/2023/t/cy_4!25?show=&amp;align=true" TargetMode="External"/><Relationship Id="rId621" Type="http://schemas.openxmlformats.org/officeDocument/2006/relationships/hyperlink" Target="https://vizwealth.com/v/VWALX%2CTFI/2023/t/cy_4!25?show=&amp;align=true" TargetMode="External"/><Relationship Id="rId507" Type="http://schemas.openxmlformats.org/officeDocument/2006/relationships/hyperlink" Target="https://vizwealth.com/v/BKT%2CTLT/2023/t/cy_4!25?show=&amp;align=true" TargetMode="External"/><Relationship Id="rId628" Type="http://schemas.openxmlformats.org/officeDocument/2006/relationships/hyperlink" Target="https://vizwealth.com/v/LTNYX%2CSUB/2023/t/cy_4!25?show=&amp;align=true" TargetMode="External"/><Relationship Id="rId506" Type="http://schemas.openxmlformats.org/officeDocument/2006/relationships/hyperlink" Target="https://vizwealth.com/v/USGAX%2CTLT/2023/t/cy_4!25?show=&amp;align=true" TargetMode="External"/><Relationship Id="rId627" Type="http://schemas.openxmlformats.org/officeDocument/2006/relationships/hyperlink" Target="https://vizwealth.com/v/LTCIX%2CSUB/2023/t/cy_4!25?show=&amp;align=true" TargetMode="External"/><Relationship Id="rId505" Type="http://schemas.openxmlformats.org/officeDocument/2006/relationships/hyperlink" Target="https://vizwealth.com/v/BLV%2CBLV/2023/t/cy_4!25?show=&amp;align=true" TargetMode="External"/><Relationship Id="rId626" Type="http://schemas.openxmlformats.org/officeDocument/2006/relationships/hyperlink" Target="https://vizwealth.com/v/SFCNX%2CSUB/2023/t/cy_4!25?show=&amp;align=true" TargetMode="External"/><Relationship Id="rId504" Type="http://schemas.openxmlformats.org/officeDocument/2006/relationships/hyperlink" Target="https://vizwealth.com/v/SPLB%2CBLV/2023/t/cy_4!25?show=&amp;align=true" TargetMode="External"/><Relationship Id="rId625" Type="http://schemas.openxmlformats.org/officeDocument/2006/relationships/hyperlink" Target="https://vizwealth.com/v/TFI%2CTFI/2023/t/cy_4!25?show=&amp;align=true" TargetMode="External"/><Relationship Id="rId48" Type="http://schemas.openxmlformats.org/officeDocument/2006/relationships/hyperlink" Target="https://vizwealth.com/v/IWS%2CIWS/2023/t/cy_4!25?show=&amp;align=true" TargetMode="External"/><Relationship Id="rId47" Type="http://schemas.openxmlformats.org/officeDocument/2006/relationships/hyperlink" Target="https://vizwealth.com/v/HWAIX%2CIWS/2023/t/cy_4!25?show=&amp;align=true" TargetMode="External"/><Relationship Id="rId49" Type="http://schemas.openxmlformats.org/officeDocument/2006/relationships/hyperlink" Target="https://vizwealth.com/v/HIMDX%2CIWM/2023/t/cy_4!25?show=&amp;align=true" TargetMode="External"/><Relationship Id="rId620" Type="http://schemas.openxmlformats.org/officeDocument/2006/relationships/hyperlink" Target="https://vizwealth.com/v/PFMIX%2CTFI/2023/t/cy_4!25?show=&amp;align=true" TargetMode="External"/><Relationship Id="rId31" Type="http://schemas.openxmlformats.org/officeDocument/2006/relationships/hyperlink" Target="https://vizwealth.com/v/VSEQX%2CIWR/2023/t/cy_4!25?show=&amp;align=true" TargetMode="External"/><Relationship Id="rId30" Type="http://schemas.openxmlformats.org/officeDocument/2006/relationships/hyperlink" Target="https://vizwealth.com/v/SPHB%2CIWR/2023/t/cy_4!25?show=&amp;align=true" TargetMode="External"/><Relationship Id="rId33" Type="http://schemas.openxmlformats.org/officeDocument/2006/relationships/hyperlink" Target="https://vizwealth.com/v/VFMO%2CIWR/2023/t/cy_4!25?show=&amp;align=true" TargetMode="External"/><Relationship Id="rId32" Type="http://schemas.openxmlformats.org/officeDocument/2006/relationships/hyperlink" Target="https://vizwealth.com/v/FTZIX%2CIWR/2023/t/cy_4!25?show=&amp;align=true" TargetMode="External"/><Relationship Id="rId35" Type="http://schemas.openxmlformats.org/officeDocument/2006/relationships/hyperlink" Target="https://vizwealth.com/v/IWR%2CIWR/2023/t/cy_4!25?show=&amp;align=true" TargetMode="External"/><Relationship Id="rId34" Type="http://schemas.openxmlformats.org/officeDocument/2006/relationships/hyperlink" Target="https://vizwealth.com/v/XMMO%2CIWR/2023/t/cy_4!25?show=&amp;align=true" TargetMode="External"/><Relationship Id="rId619" Type="http://schemas.openxmlformats.org/officeDocument/2006/relationships/hyperlink" Target="https://vizwealth.com/v/BMQIX%2CTFI/2023/t/cy_4!25?show=&amp;align=true" TargetMode="External"/><Relationship Id="rId618" Type="http://schemas.openxmlformats.org/officeDocument/2006/relationships/hyperlink" Target="https://vizwealth.com/v/ROBNX%2CTFI/2023/t/cy_4!25?show=&amp;align=true" TargetMode="External"/><Relationship Id="rId613" Type="http://schemas.openxmlformats.org/officeDocument/2006/relationships/hyperlink" Target="https://vizwealth.com/v/GSAAX%2CMUB/2023/t/cy_4!25?show=&amp;align=true" TargetMode="External"/><Relationship Id="rId612" Type="http://schemas.openxmlformats.org/officeDocument/2006/relationships/hyperlink" Target="https://vizwealth.com/v/ATTYX%2CMUB/2023/t/cy_4!25?show=&amp;align=true" TargetMode="External"/><Relationship Id="rId611" Type="http://schemas.openxmlformats.org/officeDocument/2006/relationships/hyperlink" Target="https://vizwealth.com/v/BSNIX%2CMUB/2023/t/cy_4!25?show=&amp;align=true" TargetMode="External"/><Relationship Id="rId610" Type="http://schemas.openxmlformats.org/officeDocument/2006/relationships/hyperlink" Target="https://vizwealth.com/v/AIDZX%2CSUB/2023/t/cy_4!25?show=&amp;align=true" TargetMode="External"/><Relationship Id="rId617" Type="http://schemas.openxmlformats.org/officeDocument/2006/relationships/hyperlink" Target="https://vizwealth.com/v/AFB%2CMUB/2023/t/cy_4!25?show=&amp;align=true" TargetMode="External"/><Relationship Id="rId616" Type="http://schemas.openxmlformats.org/officeDocument/2006/relationships/hyperlink" Target="https://vizwealth.com/v/PMFLX%2CMUB/2023/t/cy_4!25?show=&amp;align=true" TargetMode="External"/><Relationship Id="rId615" Type="http://schemas.openxmlformats.org/officeDocument/2006/relationships/hyperlink" Target="https://vizwealth.com/v/MUB%2CMUB/2023/t/cy_4!25?show=&amp;align=true" TargetMode="External"/><Relationship Id="rId614" Type="http://schemas.openxmlformats.org/officeDocument/2006/relationships/hyperlink" Target="https://vizwealth.com/v/PTIMX%2CMUB/2023/t/cy_4!25?show=&amp;align=true" TargetMode="External"/><Relationship Id="rId37" Type="http://schemas.openxmlformats.org/officeDocument/2006/relationships/hyperlink" Target="https://vizwealth.com/v/BFGIX%2CIWP/2023/t/cy_4!25?show=&amp;align=true" TargetMode="External"/><Relationship Id="rId36" Type="http://schemas.openxmlformats.org/officeDocument/2006/relationships/hyperlink" Target="https://vizwealth.com/v/KMKNX%2CIWP/2023/t/cy_4!25?show=&amp;align=true" TargetMode="External"/><Relationship Id="rId39" Type="http://schemas.openxmlformats.org/officeDocument/2006/relationships/hyperlink" Target="https://vizwealth.com/v/FAD%2CIWP/2023/t/cy_4!25?show=&amp;align=true" TargetMode="External"/><Relationship Id="rId38" Type="http://schemas.openxmlformats.org/officeDocument/2006/relationships/hyperlink" Target="https://vizwealth.com/v/FGSIX%2CIWP/2023/t/cy_4!25?show=&amp;align=true" TargetMode="External"/><Relationship Id="rId20" Type="http://schemas.openxmlformats.org/officeDocument/2006/relationships/hyperlink" Target="https://vizwealth.com/v/PEIYX%2CIWD/2023/t/cy_4!25?show=&amp;align=true" TargetMode="External"/><Relationship Id="rId22" Type="http://schemas.openxmlformats.org/officeDocument/2006/relationships/hyperlink" Target="https://vizwealth.com/v/DQIRX%2CIWD/2023/t/cy_4!25?show=&amp;align=true" TargetMode="External"/><Relationship Id="rId21" Type="http://schemas.openxmlformats.org/officeDocument/2006/relationships/hyperlink" Target="https://vizwealth.com/v/FGINX%2CIWD/2023/t/cy_4!25?show=&amp;align=true" TargetMode="External"/><Relationship Id="rId24" Type="http://schemas.openxmlformats.org/officeDocument/2006/relationships/hyperlink" Target="https://vizwealth.com/v/QDEF%2CIWD/2023/t/cy_4!25?show=&amp;align=true" TargetMode="External"/><Relationship Id="rId23" Type="http://schemas.openxmlformats.org/officeDocument/2006/relationships/hyperlink" Target="https://vizwealth.com/v/SIXA%2CIWD/2023/t/cy_4!25?show=&amp;align=true" TargetMode="External"/><Relationship Id="rId409" Type="http://schemas.openxmlformats.org/officeDocument/2006/relationships/hyperlink" Target="https://vizwealth.com/v/FTGC%2CCOMT/2023/t/cy_4!25?show=&amp;align=true" TargetMode="External"/><Relationship Id="rId404" Type="http://schemas.openxmlformats.org/officeDocument/2006/relationships/hyperlink" Target="https://vizwealth.com/v/ARCIX%2CCOMT/2023/t/cy_4!25?show=&amp;align=true" TargetMode="External"/><Relationship Id="rId525" Type="http://schemas.openxmlformats.org/officeDocument/2006/relationships/hyperlink" Target="https://vizwealth.com/v/EIDOX%2CEMB/2023/t/cy_4!25?show=&amp;align=true" TargetMode="External"/><Relationship Id="rId646" Type="http://schemas.openxmlformats.org/officeDocument/2006/relationships/hyperlink" Target="https://vizwealth.com/v/NKX%2CTFI/2023/t/cy_4!25?show=&amp;align=true" TargetMode="External"/><Relationship Id="rId403" Type="http://schemas.openxmlformats.org/officeDocument/2006/relationships/hyperlink" Target="https://vizwealth.com/v/PSEP%2CSPY/2023/t/cy_4!25?show=&amp;align=true" TargetMode="External"/><Relationship Id="rId524" Type="http://schemas.openxmlformats.org/officeDocument/2006/relationships/hyperlink" Target="https://vizwealth.com/v/BSJR%2CAGG/2023/t/cy_4!25?show=&amp;align=true" TargetMode="External"/><Relationship Id="rId645" Type="http://schemas.openxmlformats.org/officeDocument/2006/relationships/hyperlink" Target="https://vizwealth.com/v/CMF%2CTFI/2023/t/cy_4!25?show=&amp;align=true" TargetMode="External"/><Relationship Id="rId402" Type="http://schemas.openxmlformats.org/officeDocument/2006/relationships/hyperlink" Target="https://vizwealth.com/v/PJUL%2CSPY/2023/t/cy_4!25?show=&amp;align=true" TargetMode="External"/><Relationship Id="rId523" Type="http://schemas.openxmlformats.org/officeDocument/2006/relationships/hyperlink" Target="https://vizwealth.com/v/BSJQ%2CAGG/2023/t/cy_4!25?show=&amp;align=true" TargetMode="External"/><Relationship Id="rId644" Type="http://schemas.openxmlformats.org/officeDocument/2006/relationships/hyperlink" Target="https://vizwealth.com/v/DCTIX%2CTFI/2023/t/cy_4!25?show=&amp;align=true" TargetMode="External"/><Relationship Id="rId401" Type="http://schemas.openxmlformats.org/officeDocument/2006/relationships/hyperlink" Target="https://vizwealth.com/v/OCTW%2CSPY/2023/t/cy_4!25?show=&amp;align=true" TargetMode="External"/><Relationship Id="rId522" Type="http://schemas.openxmlformats.org/officeDocument/2006/relationships/hyperlink" Target="https://vizwealth.com/v/IBHF%2CAGG/2023/t/cy_4!25?show=&amp;align=true" TargetMode="External"/><Relationship Id="rId643" Type="http://schemas.openxmlformats.org/officeDocument/2006/relationships/hyperlink" Target="https://vizwealth.com/v/VCV%2CTFI/2023/t/cy_4!25?show=&amp;align=true" TargetMode="External"/><Relationship Id="rId408" Type="http://schemas.openxmlformats.org/officeDocument/2006/relationships/hyperlink" Target="https://vizwealth.com/v/PCLPX%2CCOMT/2023/t/cy_4!25?show=&amp;align=true" TargetMode="External"/><Relationship Id="rId529" Type="http://schemas.openxmlformats.org/officeDocument/2006/relationships/hyperlink" Target="https://vizwealth.com/v/EDD%2CEMB/2023/t/cy_4!25?show=&amp;align=true" TargetMode="External"/><Relationship Id="rId407" Type="http://schemas.openxmlformats.org/officeDocument/2006/relationships/hyperlink" Target="https://vizwealth.com/v/USCI%2CCOMT/2023/t/cy_4!25?show=&amp;align=true" TargetMode="External"/><Relationship Id="rId528" Type="http://schemas.openxmlformats.org/officeDocument/2006/relationships/hyperlink" Target="https://vizwealth.com/v/PFUMX%2CEMB/2023/t/cy_4!25?show=&amp;align=true" TargetMode="External"/><Relationship Id="rId649" Type="http://schemas.openxmlformats.org/officeDocument/2006/relationships/hyperlink" Target="https://vizwealth.com/v/PNYAX%2CMUB/2023/t/cy_4!25?show=&amp;align=true" TargetMode="External"/><Relationship Id="rId406" Type="http://schemas.openxmlformats.org/officeDocument/2006/relationships/hyperlink" Target="https://vizwealth.com/v/EIPCX%2CCOMT/2023/t/cy_4!25?show=&amp;align=true" TargetMode="External"/><Relationship Id="rId527" Type="http://schemas.openxmlformats.org/officeDocument/2006/relationships/hyperlink" Target="https://vizwealth.com/v/TEI%2CEMB/2023/t/cy_4!25?show=&amp;align=true" TargetMode="External"/><Relationship Id="rId648" Type="http://schemas.openxmlformats.org/officeDocument/2006/relationships/hyperlink" Target="https://vizwealth.com/v/ALNYX%2CMUB/2023/t/cy_4!25?show=&amp;align=true" TargetMode="External"/><Relationship Id="rId405" Type="http://schemas.openxmlformats.org/officeDocument/2006/relationships/hyperlink" Target="https://vizwealth.com/v/SDCI%2CCOMT/2023/t/cy_4!25?show=&amp;align=true" TargetMode="External"/><Relationship Id="rId526" Type="http://schemas.openxmlformats.org/officeDocument/2006/relationships/hyperlink" Target="https://vizwealth.com/v/AGEYX%2CEMB/2023/t/cy_4!25?show=&amp;align=true" TargetMode="External"/><Relationship Id="rId647" Type="http://schemas.openxmlformats.org/officeDocument/2006/relationships/hyperlink" Target="https://vizwealth.com/v/NAC%2CTFI/2023/t/cy_4!25?show=&amp;align=true" TargetMode="External"/><Relationship Id="rId26" Type="http://schemas.openxmlformats.org/officeDocument/2006/relationships/hyperlink" Target="https://vizwealth.com/v/IWD%2CIWD/2023/t/cy_4!25?show=&amp;align=true" TargetMode="External"/><Relationship Id="rId25" Type="http://schemas.openxmlformats.org/officeDocument/2006/relationships/hyperlink" Target="https://vizwealth.com/v/FVAL%2CIWD/2023/t/cy_4!25?show=&amp;align=true" TargetMode="External"/><Relationship Id="rId28" Type="http://schemas.openxmlformats.org/officeDocument/2006/relationships/hyperlink" Target="https://vizwealth.com/v/DUSA%2CIWD/2023/t/cy_4!25?show=&amp;align=true" TargetMode="External"/><Relationship Id="rId27" Type="http://schemas.openxmlformats.org/officeDocument/2006/relationships/hyperlink" Target="https://vizwealth.com/v/OAYLX%2CIWD/2023/t/cy_4!25?show=&amp;align=true" TargetMode="External"/><Relationship Id="rId400" Type="http://schemas.openxmlformats.org/officeDocument/2006/relationships/hyperlink" Target="https://vizwealth.com/v/FARYX%2CSPY/2023/t/cy_4!25?show=&amp;align=true" TargetMode="External"/><Relationship Id="rId521" Type="http://schemas.openxmlformats.org/officeDocument/2006/relationships/hyperlink" Target="https://vizwealth.com/v/TIP%2CTIP/2023/t/cy_4!25?show=&amp;align=true" TargetMode="External"/><Relationship Id="rId642" Type="http://schemas.openxmlformats.org/officeDocument/2006/relationships/hyperlink" Target="https://vizwealth.com/v/FCAL%2CTFI/2023/t/cy_4!25?show=&amp;align=true" TargetMode="External"/><Relationship Id="rId29" Type="http://schemas.openxmlformats.org/officeDocument/2006/relationships/hyperlink" Target="https://vizwealth.com/v/GENIX%2CIWR/2023/t/cy_4!25?show=&amp;align=true" TargetMode="External"/><Relationship Id="rId520" Type="http://schemas.openxmlformats.org/officeDocument/2006/relationships/hyperlink" Target="https://vizwealth.com/v/WIA%2CTIP/2023/t/cy_4!25?show=&amp;align=true" TargetMode="External"/><Relationship Id="rId641" Type="http://schemas.openxmlformats.org/officeDocument/2006/relationships/hyperlink" Target="https://vizwealth.com/v/VCLAX%2CTFI/2023/t/cy_4!25?show=&amp;align=true" TargetMode="External"/><Relationship Id="rId640" Type="http://schemas.openxmlformats.org/officeDocument/2006/relationships/hyperlink" Target="https://vizwealth.com/v/PCTIX%2CTFI/2023/t/cy_4!25?show=&amp;align=true" TargetMode="External"/><Relationship Id="rId11" Type="http://schemas.openxmlformats.org/officeDocument/2006/relationships/hyperlink" Target="https://vizwealth.com/v/SPY%2CSPY/2023/t/cy_4!25?show=&amp;align=true" TargetMode="External"/><Relationship Id="rId10" Type="http://schemas.openxmlformats.org/officeDocument/2006/relationships/hyperlink" Target="https://vizwealth.com/v/DYNF%2CSPY/2023/t/cy_4!25?show=&amp;align=true" TargetMode="External"/><Relationship Id="rId13" Type="http://schemas.openxmlformats.org/officeDocument/2006/relationships/hyperlink" Target="https://vizwealth.com/v/GARP%2CIWF/2023/t/cy_4!25?show=&amp;align=true" TargetMode="External"/><Relationship Id="rId12" Type="http://schemas.openxmlformats.org/officeDocument/2006/relationships/hyperlink" Target="https://vizwealth.com/v/SPUS%2CIWF/2023/t/cy_4!25?show=&amp;align=true" TargetMode="External"/><Relationship Id="rId519" Type="http://schemas.openxmlformats.org/officeDocument/2006/relationships/hyperlink" Target="https://vizwealth.com/v/SCHP%2CTIP/2023/t/cy_4!25?show=&amp;align=true" TargetMode="External"/><Relationship Id="rId514" Type="http://schemas.openxmlformats.org/officeDocument/2006/relationships/hyperlink" Target="https://vizwealth.com/v/BERIX%2CTIP/2023/t/cy_4!25?show=&amp;align=true" TargetMode="External"/><Relationship Id="rId635" Type="http://schemas.openxmlformats.org/officeDocument/2006/relationships/hyperlink" Target="https://vizwealth.com/v/MIY%2CTFI/2023/t/cy_4!25?show=&amp;align=true" TargetMode="External"/><Relationship Id="rId513" Type="http://schemas.openxmlformats.org/officeDocument/2006/relationships/hyperlink" Target="https://vizwealth.com/v/TLT%2CTLT/2023/t/cy_4!25?show=&amp;align=true" TargetMode="External"/><Relationship Id="rId634" Type="http://schemas.openxmlformats.org/officeDocument/2006/relationships/hyperlink" Target="https://vizwealth.com/v/VCTFX%2CTFI/2023/t/cy_4!25?show=&amp;align=true" TargetMode="External"/><Relationship Id="rId512" Type="http://schemas.openxmlformats.org/officeDocument/2006/relationships/hyperlink" Target="https://vizwealth.com/v/VUSUX%2CTLT/2023/t/cy_4!25?show=&amp;align=true" TargetMode="External"/><Relationship Id="rId633" Type="http://schemas.openxmlformats.org/officeDocument/2006/relationships/hyperlink" Target="https://vizwealth.com/v/GTFBX%2CTFI/2023/t/cy_4!25?show=&amp;align=true" TargetMode="External"/><Relationship Id="rId511" Type="http://schemas.openxmlformats.org/officeDocument/2006/relationships/hyperlink" Target="https://vizwealth.com/v/PGOVX%2CTLT/2023/t/cy_4!25?show=&amp;align=true" TargetMode="External"/><Relationship Id="rId632" Type="http://schemas.openxmlformats.org/officeDocument/2006/relationships/hyperlink" Target="https://vizwealth.com/v/TFBIX%2CTFI/2023/t/cy_4!25?show=&amp;align=true" TargetMode="External"/><Relationship Id="rId518" Type="http://schemas.openxmlformats.org/officeDocument/2006/relationships/hyperlink" Target="https://vizwealth.com/v/MIPZX%2CTIP/2023/t/cy_4!25?show=&amp;align=true" TargetMode="External"/><Relationship Id="rId639" Type="http://schemas.openxmlformats.org/officeDocument/2006/relationships/hyperlink" Target="https://vizwealth.com/v/EICAX%2CMUB/2023/t/cy_4!25?show=&amp;align=true" TargetMode="External"/><Relationship Id="rId517" Type="http://schemas.openxmlformats.org/officeDocument/2006/relationships/hyperlink" Target="https://vizwealth.com/v/PRRIX%2CTIP/2023/t/cy_4!25?show=&amp;align=true" TargetMode="External"/><Relationship Id="rId638" Type="http://schemas.openxmlformats.org/officeDocument/2006/relationships/hyperlink" Target="https://vizwealth.com/v/ALCVX%2CMUB/2023/t/cy_4!25?show=&amp;align=true" TargetMode="External"/><Relationship Id="rId516" Type="http://schemas.openxmlformats.org/officeDocument/2006/relationships/hyperlink" Target="https://vizwealth.com/v/WIW%2CTIP/2023/t/cy_4!25?show=&amp;align=true" TargetMode="External"/><Relationship Id="rId637" Type="http://schemas.openxmlformats.org/officeDocument/2006/relationships/hyperlink" Target="https://vizwealth.com/v/PYCRX%2CMUB/2023/t/cy_4!25?show=&amp;align=true" TargetMode="External"/><Relationship Id="rId515" Type="http://schemas.openxmlformats.org/officeDocument/2006/relationships/hyperlink" Target="https://vizwealth.com/v/TDTF%2CTIP/2023/t/cy_4!25?show=&amp;align=true" TargetMode="External"/><Relationship Id="rId636" Type="http://schemas.openxmlformats.org/officeDocument/2006/relationships/hyperlink" Target="https://vizwealth.com/v/NPV%2CTFI/2023/t/cy_4!25?show=&amp;align=true" TargetMode="External"/><Relationship Id="rId15" Type="http://schemas.openxmlformats.org/officeDocument/2006/relationships/hyperlink" Target="https://vizwealth.com/v/ALZFX%2CIWF/2023/t/cy_4!25?show=&amp;align=true" TargetMode="External"/><Relationship Id="rId14" Type="http://schemas.openxmlformats.org/officeDocument/2006/relationships/hyperlink" Target="https://vizwealth.com/v/SFY%2CIWF/2023/t/cy_4!25?show=&amp;align=true" TargetMode="External"/><Relationship Id="rId17" Type="http://schemas.openxmlformats.org/officeDocument/2006/relationships/hyperlink" Target="https://vizwealth.com/v/IWF%2CIWF/2023/t/cy_4!25?show=&amp;align=true" TargetMode="External"/><Relationship Id="rId16" Type="http://schemas.openxmlformats.org/officeDocument/2006/relationships/hyperlink" Target="https://vizwealth.com/v/TMFC%2CIWF/2023/t/cy_4!25?show=&amp;align=true" TargetMode="External"/><Relationship Id="rId19" Type="http://schemas.openxmlformats.org/officeDocument/2006/relationships/hyperlink" Target="https://vizwealth.com/v/ACAZX%2CIWF/2023/t/cy_4!25?show=&amp;align=true" TargetMode="External"/><Relationship Id="rId510" Type="http://schemas.openxmlformats.org/officeDocument/2006/relationships/hyperlink" Target="https://vizwealth.com/v/TLH%2CTLT/2023/t/cy_4!25?show=&amp;align=true" TargetMode="External"/><Relationship Id="rId631" Type="http://schemas.openxmlformats.org/officeDocument/2006/relationships/hyperlink" Target="https://vizwealth.com/v/USVAX%2CMUB/2023/t/cy_4!25?show=&amp;align=true" TargetMode="External"/><Relationship Id="rId18" Type="http://schemas.openxmlformats.org/officeDocument/2006/relationships/hyperlink" Target="https://vizwealth.com/v/NASDX%2CIWF/2023/t/cy_4!25?show=&amp;align=true" TargetMode="External"/><Relationship Id="rId630" Type="http://schemas.openxmlformats.org/officeDocument/2006/relationships/hyperlink" Target="https://vizwealth.com/v/AVAYX%2CMUB/2023/t/cy_4!25?show=&amp;align=true" TargetMode="External"/><Relationship Id="rId84" Type="http://schemas.openxmlformats.org/officeDocument/2006/relationships/hyperlink" Target="https://vizwealth.com/v/EFG%2CEFG/2023/t/cy_4!25?show=&amp;align=true" TargetMode="External"/><Relationship Id="rId83" Type="http://schemas.openxmlformats.org/officeDocument/2006/relationships/hyperlink" Target="https://vizwealth.com/v/IDHQ%2CEFG/2023/t/cy_4!25?show=&amp;align=true" TargetMode="External"/><Relationship Id="rId86" Type="http://schemas.openxmlformats.org/officeDocument/2006/relationships/hyperlink" Target="https://vizwealth.com/v/EPDPX%2CEFV/2023/t/cy_4!25?show=&amp;align=true" TargetMode="External"/><Relationship Id="rId85" Type="http://schemas.openxmlformats.org/officeDocument/2006/relationships/hyperlink" Target="https://vizwealth.com/v/LVHI%2CEFV/2023/t/cy_4!25?show=&amp;align=true" TargetMode="External"/><Relationship Id="rId88" Type="http://schemas.openxmlformats.org/officeDocument/2006/relationships/hyperlink" Target="https://vizwealth.com/v/JIESX%2CEFV/2023/t/cy_4!25?show=&amp;align=true" TargetMode="External"/><Relationship Id="rId87" Type="http://schemas.openxmlformats.org/officeDocument/2006/relationships/hyperlink" Target="https://vizwealth.com/v/DFIVX%2CEFV/2023/t/cy_4!25?show=&amp;align=true" TargetMode="External"/><Relationship Id="rId89" Type="http://schemas.openxmlformats.org/officeDocument/2006/relationships/hyperlink" Target="https://vizwealth.com/v/EFV%2CEFV/2023/t/cy_4!25?show=&amp;align=true" TargetMode="External"/><Relationship Id="rId80" Type="http://schemas.openxmlformats.org/officeDocument/2006/relationships/hyperlink" Target="https://vizwealth.com/v/APHIX%2CEFG/2023/t/cy_4!25?show=&amp;align=true" TargetMode="External"/><Relationship Id="rId82" Type="http://schemas.openxmlformats.org/officeDocument/2006/relationships/hyperlink" Target="https://vizwealth.com/v/WCMI%2CEFG/2023/t/cy_4!25?show=&amp;align=true" TargetMode="External"/><Relationship Id="rId81" Type="http://schemas.openxmlformats.org/officeDocument/2006/relationships/hyperlink" Target="https://vizwealth.com/v/PIZ%2CEFG/2023/t/cy_4!25?show=&amp;align=true" TargetMode="External"/><Relationship Id="rId73" Type="http://schemas.openxmlformats.org/officeDocument/2006/relationships/hyperlink" Target="https://vizwealth.com/v/DBAW%2CEFA/2023/t/cy_4!25?show=&amp;align=true" TargetMode="External"/><Relationship Id="rId72" Type="http://schemas.openxmlformats.org/officeDocument/2006/relationships/hyperlink" Target="https://vizwealth.com/v/HAWX%2CEFA/2023/t/cy_4!25?show=&amp;align=true" TargetMode="External"/><Relationship Id="rId75" Type="http://schemas.openxmlformats.org/officeDocument/2006/relationships/hyperlink" Target="https://vizwealth.com/v/HDIVX%2CEFA/2023/t/cy_4!25?show=&amp;align=true" TargetMode="External"/><Relationship Id="rId74" Type="http://schemas.openxmlformats.org/officeDocument/2006/relationships/hyperlink" Target="https://vizwealth.com/v/IDMO%2CEFA/2023/t/cy_4!25?show=&amp;align=true" TargetMode="External"/><Relationship Id="rId77" Type="http://schemas.openxmlformats.org/officeDocument/2006/relationships/hyperlink" Target="https://vizwealth.com/v/EFA%2CEFA/2023/t/cy_4!25?show=&amp;align=true" TargetMode="External"/><Relationship Id="rId76" Type="http://schemas.openxmlformats.org/officeDocument/2006/relationships/hyperlink" Target="https://vizwealth.com/v/VZICX%2CEFA/2023/t/cy_4!25?show=&amp;align=true" TargetMode="External"/><Relationship Id="rId79" Type="http://schemas.openxmlformats.org/officeDocument/2006/relationships/hyperlink" Target="https://vizwealth.com/v/AIMOX%2CEFG/2023/t/cy_4!25?show=&amp;align=true" TargetMode="External"/><Relationship Id="rId78" Type="http://schemas.openxmlformats.org/officeDocument/2006/relationships/hyperlink" Target="https://vizwealth.com/v/GSIMX%2CEFG/2023/t/cy_4!25?show=&amp;align=true" TargetMode="External"/><Relationship Id="rId71" Type="http://schemas.openxmlformats.org/officeDocument/2006/relationships/hyperlink" Target="https://vizwealth.com/v/PISIX%2CEFA/2023/t/cy_4!25?show=&amp;align=true" TargetMode="External"/><Relationship Id="rId70" Type="http://schemas.openxmlformats.org/officeDocument/2006/relationships/hyperlink" Target="https://vizwealth.com/v/HEFA%2CEFA/2023/t/cy_4!25?show=&amp;align=true" TargetMode="External"/><Relationship Id="rId62" Type="http://schemas.openxmlformats.org/officeDocument/2006/relationships/hyperlink" Target="https://vizwealth.com/v/IWO%2CIWO/2023/t/cy_4!25?show=&amp;align=true" TargetMode="External"/><Relationship Id="rId61" Type="http://schemas.openxmlformats.org/officeDocument/2006/relationships/hyperlink" Target="https://vizwealth.com/v/JSML%2CIWO/2023/t/cy_4!25?show=&amp;align=true" TargetMode="External"/><Relationship Id="rId64" Type="http://schemas.openxmlformats.org/officeDocument/2006/relationships/hyperlink" Target="https://vizwealth.com/v/PMJIX%2CIWN/2023/t/cy_4!25?show=&amp;align=true" TargetMode="External"/><Relationship Id="rId63" Type="http://schemas.openxmlformats.org/officeDocument/2006/relationships/hyperlink" Target="https://vizwealth.com/v/BSCMX%2CIWN/2023/t/cy_4!25?show=&amp;align=true" TargetMode="External"/><Relationship Id="rId66" Type="http://schemas.openxmlformats.org/officeDocument/2006/relationships/hyperlink" Target="https://vizwealth.com/v/AFDZX%2CIWN/2023/t/cy_4!25?show=&amp;align=true" TargetMode="External"/><Relationship Id="rId65" Type="http://schemas.openxmlformats.org/officeDocument/2006/relationships/hyperlink" Target="https://vizwealth.com/v/XMVM%2CIWN/2023/t/cy_4!25?show=&amp;align=true" TargetMode="External"/><Relationship Id="rId68" Type="http://schemas.openxmlformats.org/officeDocument/2006/relationships/hyperlink" Target="https://vizwealth.com/v/SDVY%2CIWN/2023/t/cy_4!25?show=&amp;align=true" TargetMode="External"/><Relationship Id="rId67" Type="http://schemas.openxmlformats.org/officeDocument/2006/relationships/hyperlink" Target="https://vizwealth.com/v/FDM%2CIWN/2023/t/cy_4!25?show=&amp;align=true" TargetMode="External"/><Relationship Id="rId609" Type="http://schemas.openxmlformats.org/officeDocument/2006/relationships/hyperlink" Target="https://vizwealth.com/v/EMAIX%2CSUB/2023/t/cy_4!25?show=&amp;align=true" TargetMode="External"/><Relationship Id="rId608" Type="http://schemas.openxmlformats.org/officeDocument/2006/relationships/hyperlink" Target="https://vizwealth.com/v/SUB%2CSUB/2023/t/cy_4!25?show=&amp;align=true" TargetMode="External"/><Relationship Id="rId607" Type="http://schemas.openxmlformats.org/officeDocument/2006/relationships/hyperlink" Target="https://vizwealth.com/v/AUNYX%2CSUB/2023/t/cy_4!25?show=&amp;align=true" TargetMode="External"/><Relationship Id="rId60" Type="http://schemas.openxmlformats.org/officeDocument/2006/relationships/hyperlink" Target="https://vizwealth.com/v/JSMD%2CIWO/2023/t/cy_4!25?show=&amp;align=true" TargetMode="External"/><Relationship Id="rId602" Type="http://schemas.openxmlformats.org/officeDocument/2006/relationships/hyperlink" Target="https://vizwealth.com/v/HYD%2CHYD/2023/t/cy_4!25?show=&amp;align=true" TargetMode="External"/><Relationship Id="rId601" Type="http://schemas.openxmlformats.org/officeDocument/2006/relationships/hyperlink" Target="https://vizwealth.com/v/NZF%2CHYD/2023/t/cy_4!25?show=&amp;align=true" TargetMode="External"/><Relationship Id="rId600" Type="http://schemas.openxmlformats.org/officeDocument/2006/relationships/hyperlink" Target="https://vizwealth.com/v/AMHIX%2CHYD/2023/t/cy_4!25?show=&amp;align=true" TargetMode="External"/><Relationship Id="rId606" Type="http://schemas.openxmlformats.org/officeDocument/2006/relationships/hyperlink" Target="https://vizwealth.com/v/JMST%2CSUB/2023/t/cy_4!25?show=&amp;align=true" TargetMode="External"/><Relationship Id="rId605" Type="http://schemas.openxmlformats.org/officeDocument/2006/relationships/hyperlink" Target="https://vizwealth.com/v/MEAR%2CSUB/2023/t/cy_4!25?show=&amp;align=true" TargetMode="External"/><Relationship Id="rId604" Type="http://schemas.openxmlformats.org/officeDocument/2006/relationships/hyperlink" Target="https://vizwealth.com/v/ETX%2CHYD/2023/t/cy_4!25?show=&amp;align=true" TargetMode="External"/><Relationship Id="rId603" Type="http://schemas.openxmlformats.org/officeDocument/2006/relationships/hyperlink" Target="https://vizwealth.com/v/NVG%2CHYD/2023/t/cy_4!25?show=&amp;align=true" TargetMode="External"/><Relationship Id="rId69" Type="http://schemas.openxmlformats.org/officeDocument/2006/relationships/hyperlink" Target="https://vizwealth.com/v/IWN%2CIWN/2023/t/cy_4!25?show=&amp;align=true" TargetMode="External"/><Relationship Id="rId51" Type="http://schemas.openxmlformats.org/officeDocument/2006/relationships/hyperlink" Target="https://vizwealth.com/v/TSMNX%2CIWM/2023/t/cy_4!25?show=&amp;align=true" TargetMode="External"/><Relationship Id="rId50" Type="http://schemas.openxmlformats.org/officeDocument/2006/relationships/hyperlink" Target="https://vizwealth.com/v/VSTCX%2CIWM/2023/t/cy_4!25?show=&amp;align=true" TargetMode="External"/><Relationship Id="rId53" Type="http://schemas.openxmlformats.org/officeDocument/2006/relationships/hyperlink" Target="https://vizwealth.com/v/SMLF%2CIWM/2023/t/cy_4!25?show=&amp;align=true" TargetMode="External"/><Relationship Id="rId52" Type="http://schemas.openxmlformats.org/officeDocument/2006/relationships/hyperlink" Target="https://vizwealth.com/v/FSMD%2CIWM/2023/t/cy_4!25?show=&amp;align=true" TargetMode="External"/><Relationship Id="rId55" Type="http://schemas.openxmlformats.org/officeDocument/2006/relationships/hyperlink" Target="https://vizwealth.com/v/IWM%2CIWM/2023/t/cy_4!25?show=&amp;align=true" TargetMode="External"/><Relationship Id="rId54" Type="http://schemas.openxmlformats.org/officeDocument/2006/relationships/hyperlink" Target="https://vizwealth.com/v/PSC%2CIWM/2023/t/cy_4!25?show=&amp;align=true" TargetMode="External"/><Relationship Id="rId57" Type="http://schemas.openxmlformats.org/officeDocument/2006/relationships/hyperlink" Target="https://vizwealth.com/v/OBSIX%2CIWO/2023/t/cy_4!25?show=&amp;align=true" TargetMode="External"/><Relationship Id="rId56" Type="http://schemas.openxmlformats.org/officeDocument/2006/relationships/hyperlink" Target="https://vizwealth.com/v/OMCIX%2CIWO/2023/t/cy_4!25?show=&amp;align=true" TargetMode="External"/><Relationship Id="rId59" Type="http://schemas.openxmlformats.org/officeDocument/2006/relationships/hyperlink" Target="https://vizwealth.com/v/FYC%2CIWO/2023/t/cy_4!25?show=&amp;align=true" TargetMode="External"/><Relationship Id="rId58" Type="http://schemas.openxmlformats.org/officeDocument/2006/relationships/hyperlink" Target="https://vizwealth.com/v/NEAIX%2CIWO/2023/t/cy_4!25?show=&amp;align=true" TargetMode="External"/><Relationship Id="rId590" Type="http://schemas.openxmlformats.org/officeDocument/2006/relationships/hyperlink" Target="https://vizwealth.com/v/SCFZX%2CAGG/2023/t/cy_4!25?show=&amp;align=true" TargetMode="External"/><Relationship Id="rId107" Type="http://schemas.openxmlformats.org/officeDocument/2006/relationships/hyperlink" Target="https://vizwealth.com/v/PZIEX%2CEEM/2023/t/cy_4!25?show=&amp;align=true" TargetMode="External"/><Relationship Id="rId228" Type="http://schemas.openxmlformats.org/officeDocument/2006/relationships/hyperlink" Target="https://vizwealth.com/v/PAVE%2CIGF/2023/t/cy_4!25?show=&amp;align=true" TargetMode="External"/><Relationship Id="rId349" Type="http://schemas.openxmlformats.org/officeDocument/2006/relationships/hyperlink" Target="https://vizwealth.com/v/VGYAX%2CAOM/2023/t/cy_4!25?show=&amp;align=true" TargetMode="External"/><Relationship Id="rId106" Type="http://schemas.openxmlformats.org/officeDocument/2006/relationships/hyperlink" Target="https://vizwealth.com/v/LSVZX%2CEEM/2023/t/cy_4!25?show=&amp;align=true" TargetMode="External"/><Relationship Id="rId227" Type="http://schemas.openxmlformats.org/officeDocument/2006/relationships/hyperlink" Target="https://vizwealth.com/v/FSDAX%2CXLI/2023/t/cy_4!25?show=&amp;align=true" TargetMode="External"/><Relationship Id="rId348" Type="http://schemas.openxmlformats.org/officeDocument/2006/relationships/hyperlink" Target="https://vizwealth.com/v/ETO%2CAOM/2023/t/cy_4!25?show=&amp;align=true" TargetMode="External"/><Relationship Id="rId469" Type="http://schemas.openxmlformats.org/officeDocument/2006/relationships/hyperlink" Target="https://vizwealth.com/v/MTMIX%2CIUSB/2023/t/cy_4!25?show=&amp;align=true" TargetMode="External"/><Relationship Id="rId105" Type="http://schemas.openxmlformats.org/officeDocument/2006/relationships/hyperlink" Target="https://vizwealth.com/v/EICOX%2CEEM/2023/t/cy_4!25?show=&amp;align=true" TargetMode="External"/><Relationship Id="rId226" Type="http://schemas.openxmlformats.org/officeDocument/2006/relationships/hyperlink" Target="https://vizwealth.com/v/FSLEX%2CXLI/2023/t/cy_4!25?show=&amp;align=true" TargetMode="External"/><Relationship Id="rId347" Type="http://schemas.openxmlformats.org/officeDocument/2006/relationships/hyperlink" Target="https://vizwealth.com/v/CAIBX%2CAOM/2023/t/cy_4!25?show=&amp;align=true" TargetMode="External"/><Relationship Id="rId468" Type="http://schemas.openxmlformats.org/officeDocument/2006/relationships/hyperlink" Target="https://vizwealth.com/v/DRSK%2CIUSB/2023/t/cy_4!25?show=&amp;align=true" TargetMode="External"/><Relationship Id="rId589" Type="http://schemas.openxmlformats.org/officeDocument/2006/relationships/hyperlink" Target="https://vizwealth.com/v/CRDIX%2CAGG/2023/t/cy_4!25?show=&amp;align=true" TargetMode="External"/><Relationship Id="rId104" Type="http://schemas.openxmlformats.org/officeDocument/2006/relationships/hyperlink" Target="https://vizwealth.com/v/AVDV%2CEFA/2023/t/cy_4!25?show=&amp;align=true" TargetMode="External"/><Relationship Id="rId225" Type="http://schemas.openxmlformats.org/officeDocument/2006/relationships/hyperlink" Target="https://vizwealth.com/v/FCLAX%2CXLI/2023/t/cy_4!25?show=&amp;align=true" TargetMode="External"/><Relationship Id="rId346" Type="http://schemas.openxmlformats.org/officeDocument/2006/relationships/hyperlink" Target="https://vizwealth.com/v/EOD%2CAOM/2023/t/cy_4!25?show=&amp;align=true" TargetMode="External"/><Relationship Id="rId467" Type="http://schemas.openxmlformats.org/officeDocument/2006/relationships/hyperlink" Target="https://vizwealth.com/v/RCS%2CIUSB/2023/t/cy_4!25?show=&amp;align=true" TargetMode="External"/><Relationship Id="rId588" Type="http://schemas.openxmlformats.org/officeDocument/2006/relationships/hyperlink" Target="https://vizwealth.com/v/AAIDX%2CAGG/2023/t/cy_4!25?show=&amp;align=true" TargetMode="External"/><Relationship Id="rId109" Type="http://schemas.openxmlformats.org/officeDocument/2006/relationships/hyperlink" Target="https://vizwealth.com/v/EDIV%2CEEM/2023/t/cy_4!25?show=&amp;align=true" TargetMode="External"/><Relationship Id="rId108" Type="http://schemas.openxmlformats.org/officeDocument/2006/relationships/hyperlink" Target="https://vizwealth.com/v/FRDM%2CEEM/2023/t/cy_4!25?show=&amp;align=true" TargetMode="External"/><Relationship Id="rId229" Type="http://schemas.openxmlformats.org/officeDocument/2006/relationships/hyperlink" Target="https://vizwealth.com/v/IFRA%2CIGF/2023/t/cy_4!25?show=&amp;align=true" TargetMode="External"/><Relationship Id="rId220" Type="http://schemas.openxmlformats.org/officeDocument/2006/relationships/hyperlink" Target="https://vizwealth.com/v/HQL%2CXLV/2023/t/cy_4!25?show=&amp;align=true" TargetMode="External"/><Relationship Id="rId341" Type="http://schemas.openxmlformats.org/officeDocument/2006/relationships/hyperlink" Target="https://vizwealth.com/v/PMFYX%2CAOM/2023/t/cy_4!25?show=&amp;align=true" TargetMode="External"/><Relationship Id="rId462" Type="http://schemas.openxmlformats.org/officeDocument/2006/relationships/hyperlink" Target="https://vizwealth.com/v/MIN%2CAGG/2023/t/cy_4!25?show=&amp;align=true" TargetMode="External"/><Relationship Id="rId583" Type="http://schemas.openxmlformats.org/officeDocument/2006/relationships/hyperlink" Target="https://vizwealth.com/v/CNRLX%2CAGG/2023/t/cy_4!25?show=&amp;align=true" TargetMode="External"/><Relationship Id="rId340" Type="http://schemas.openxmlformats.org/officeDocument/2006/relationships/hyperlink" Target="https://vizwealth.com/v/AOK%2CAOM/2023/t/cy_4!25?show=&amp;align=true" TargetMode="External"/><Relationship Id="rId461" Type="http://schemas.openxmlformats.org/officeDocument/2006/relationships/hyperlink" Target="https://vizwealth.com/v/MCDWX%2CAGG/2023/t/cy_4!25?show=&amp;align=true" TargetMode="External"/><Relationship Id="rId582" Type="http://schemas.openxmlformats.org/officeDocument/2006/relationships/hyperlink" Target="https://vizwealth.com/v/NICHX%2CAGG/2023/t/cy_4!25?show=&amp;align=true" TargetMode="External"/><Relationship Id="rId460" Type="http://schemas.openxmlformats.org/officeDocument/2006/relationships/hyperlink" Target="https://vizwealth.com/v/BILDX%2CAGG/2023/t/cy_4!25?show=&amp;align=true" TargetMode="External"/><Relationship Id="rId581" Type="http://schemas.openxmlformats.org/officeDocument/2006/relationships/hyperlink" Target="https://vizwealth.com/v/XPTFX%2CAGG/2023/t/cy_4!25?show=&amp;align=true" TargetMode="External"/><Relationship Id="rId580" Type="http://schemas.openxmlformats.org/officeDocument/2006/relationships/hyperlink" Target="https://vizwealth.com/v/CADUX%2CAGG/2023/t/cy_4!25?show=&amp;align=true" TargetMode="External"/><Relationship Id="rId103" Type="http://schemas.openxmlformats.org/officeDocument/2006/relationships/hyperlink" Target="https://vizwealth.com/v/DDLS%2CEFA/2023/t/cy_4!25?show=&amp;align=true" TargetMode="External"/><Relationship Id="rId224" Type="http://schemas.openxmlformats.org/officeDocument/2006/relationships/hyperlink" Target="https://vizwealth.com/v/XLI%2CXLI/2023/t/cy_4!25?show=&amp;align=true" TargetMode="External"/><Relationship Id="rId345" Type="http://schemas.openxmlformats.org/officeDocument/2006/relationships/hyperlink" Target="https://vizwealth.com/v/SGIIX%2CAOM/2023/t/cy_4!25?show=&amp;align=true" TargetMode="External"/><Relationship Id="rId466" Type="http://schemas.openxmlformats.org/officeDocument/2006/relationships/hyperlink" Target="https://vizwealth.com/v/FIJEX%2CIUSB/2023/t/cy_4!25?show=&amp;align=true" TargetMode="External"/><Relationship Id="rId587" Type="http://schemas.openxmlformats.org/officeDocument/2006/relationships/hyperlink" Target="https://vizwealth.com/v/PSOIX%2CAGG/2023/t/cy_4!25?show=&amp;align=true" TargetMode="External"/><Relationship Id="rId102" Type="http://schemas.openxmlformats.org/officeDocument/2006/relationships/hyperlink" Target="https://vizwealth.com/v/KGGIX%2CEFA/2023/t/cy_4!25?show=&amp;align=true" TargetMode="External"/><Relationship Id="rId223" Type="http://schemas.openxmlformats.org/officeDocument/2006/relationships/hyperlink" Target="https://vizwealth.com/v/ITA%2CXLI/2023/t/cy_4!25?show=&amp;align=true" TargetMode="External"/><Relationship Id="rId344" Type="http://schemas.openxmlformats.org/officeDocument/2006/relationships/hyperlink" Target="https://vizwealth.com/v/TIBIX%2CAOM/2023/t/cy_4!25?show=&amp;align=true" TargetMode="External"/><Relationship Id="rId465" Type="http://schemas.openxmlformats.org/officeDocument/2006/relationships/hyperlink" Target="https://vizwealth.com/v/LCTIX%2CIUSB/2023/t/cy_4!25?show=&amp;align=true" TargetMode="External"/><Relationship Id="rId586" Type="http://schemas.openxmlformats.org/officeDocument/2006/relationships/hyperlink" Target="https://vizwealth.com/v/TAKNX%2CAGG/2023/t/cy_4!25?show=&amp;align=true" TargetMode="External"/><Relationship Id="rId101" Type="http://schemas.openxmlformats.org/officeDocument/2006/relationships/hyperlink" Target="https://vizwealth.com/v/BISMX%2CEFA/2023/t/cy_4!25?show=&amp;align=true" TargetMode="External"/><Relationship Id="rId222" Type="http://schemas.openxmlformats.org/officeDocument/2006/relationships/hyperlink" Target="https://vizwealth.com/v/AIRR%2CXLI/2023/t/cy_4!25?show=&amp;align=true" TargetMode="External"/><Relationship Id="rId343" Type="http://schemas.openxmlformats.org/officeDocument/2006/relationships/hyperlink" Target="https://vizwealth.com/v/FPACX%2CAOM/2023/t/cy_4!25?show=&amp;align=true" TargetMode="External"/><Relationship Id="rId464" Type="http://schemas.openxmlformats.org/officeDocument/2006/relationships/hyperlink" Target="https://vizwealth.com/v/AGG%2CAGG/2023/t/cy_4!25?show=&amp;align=true" TargetMode="External"/><Relationship Id="rId585" Type="http://schemas.openxmlformats.org/officeDocument/2006/relationships/hyperlink" Target="https://vizwealth.com/v/OWSCX%2CAGG/2023/t/cy_4!25?show=&amp;align=true" TargetMode="External"/><Relationship Id="rId100" Type="http://schemas.openxmlformats.org/officeDocument/2006/relationships/hyperlink" Target="https://vizwealth.com/v/MOWIX%2CEFA/2023/t/cy_4!25?show=&amp;align=true" TargetMode="External"/><Relationship Id="rId221" Type="http://schemas.openxmlformats.org/officeDocument/2006/relationships/hyperlink" Target="https://vizwealth.com/v/PPA%2CXLI/2023/t/cy_4!25?show=&amp;align=true" TargetMode="External"/><Relationship Id="rId342" Type="http://schemas.openxmlformats.org/officeDocument/2006/relationships/hyperlink" Target="https://vizwealth.com/v/PQIZX%2CAOM/2023/t/cy_4!25?show=&amp;align=true" TargetMode="External"/><Relationship Id="rId463" Type="http://schemas.openxmlformats.org/officeDocument/2006/relationships/hyperlink" Target="https://vizwealth.com/v/MCZZX%2CAGG/2023/t/cy_4!25?show=&amp;align=true" TargetMode="External"/><Relationship Id="rId584" Type="http://schemas.openxmlformats.org/officeDocument/2006/relationships/hyperlink" Target="https://vizwealth.com/v/XILSX%2CAGG/2023/t/cy_4!25?show=&amp;align=true" TargetMode="External"/><Relationship Id="rId217" Type="http://schemas.openxmlformats.org/officeDocument/2006/relationships/hyperlink" Target="https://vizwealth.com/v/XLV%2CXLV/2023/t/cy_4!25?show=&amp;align=true" TargetMode="External"/><Relationship Id="rId338" Type="http://schemas.openxmlformats.org/officeDocument/2006/relationships/hyperlink" Target="https://vizwealth.com/v/PIRMX%2CAOM/2023/t/cy_4!25?show=&amp;align=true" TargetMode="External"/><Relationship Id="rId459" Type="http://schemas.openxmlformats.org/officeDocument/2006/relationships/hyperlink" Target="https://vizwealth.com/v/HYG%2CHYG/2023/t/cy_4!25?show=&amp;align=true" TargetMode="External"/><Relationship Id="rId216" Type="http://schemas.openxmlformats.org/officeDocument/2006/relationships/hyperlink" Target="https://vizwealth.com/v/FPHAX%2CXLV/2023/t/cy_4!25?show=&amp;align=true" TargetMode="External"/><Relationship Id="rId337" Type="http://schemas.openxmlformats.org/officeDocument/2006/relationships/hyperlink" Target="https://vizwealth.com/v/SCLAX%2CAOM/2023/t/cy_4!25?show=&amp;align=true" TargetMode="External"/><Relationship Id="rId458" Type="http://schemas.openxmlformats.org/officeDocument/2006/relationships/hyperlink" Target="https://vizwealth.com/v/RIMOX%2CHYG/2023/t/cy_4!25?show=&amp;align=true" TargetMode="External"/><Relationship Id="rId579" Type="http://schemas.openxmlformats.org/officeDocument/2006/relationships/hyperlink" Target="https://vizwealth.com/v/CORFX%2CAGG/2023/t/cy_4!25?show=&amp;align=true" TargetMode="External"/><Relationship Id="rId215" Type="http://schemas.openxmlformats.org/officeDocument/2006/relationships/hyperlink" Target="https://vizwealth.com/v/PJP%2CXLV/2023/t/cy_4!25?show=&amp;align=true" TargetMode="External"/><Relationship Id="rId336" Type="http://schemas.openxmlformats.org/officeDocument/2006/relationships/hyperlink" Target="https://vizwealth.com/v/AOA%2CAOM/2023/t/cy_4!25?show=&amp;align=true" TargetMode="External"/><Relationship Id="rId457" Type="http://schemas.openxmlformats.org/officeDocument/2006/relationships/hyperlink" Target="https://vizwealth.com/v/HYS%2CHYG/2023/t/cy_4!25?show=&amp;align=true" TargetMode="External"/><Relationship Id="rId578" Type="http://schemas.openxmlformats.org/officeDocument/2006/relationships/hyperlink" Target="https://vizwealth.com/v/CCLFX%2CAGG/2023/t/cy_4!25?show=&amp;align=true" TargetMode="External"/><Relationship Id="rId214" Type="http://schemas.openxmlformats.org/officeDocument/2006/relationships/hyperlink" Target="https://vizwealth.com/v/IHE%2CXLV/2023/t/cy_4!25?show=&amp;align=true" TargetMode="External"/><Relationship Id="rId335" Type="http://schemas.openxmlformats.org/officeDocument/2006/relationships/hyperlink" Target="https://vizwealth.com/v/REAAX%2CAOM/2023/t/cy_4!25?show=&amp;align=true" TargetMode="External"/><Relationship Id="rId456" Type="http://schemas.openxmlformats.org/officeDocument/2006/relationships/hyperlink" Target="https://vizwealth.com/v/SHYG%2CHYG/2023/t/cy_4!25?show=&amp;align=true" TargetMode="External"/><Relationship Id="rId577" Type="http://schemas.openxmlformats.org/officeDocument/2006/relationships/hyperlink" Target="https://vizwealth.com/v/SPMB%2CAGG/2023/t/cy_4!25?show=&amp;align=true" TargetMode="External"/><Relationship Id="rId219" Type="http://schemas.openxmlformats.org/officeDocument/2006/relationships/hyperlink" Target="https://vizwealth.com/v/JFNIX%2CXLV/2023/t/cy_4!25?show=&amp;align=true" TargetMode="External"/><Relationship Id="rId218" Type="http://schemas.openxmlformats.org/officeDocument/2006/relationships/hyperlink" Target="https://vizwealth.com/v/DLHIX%2CXLV/2023/t/cy_4!25?show=&amp;align=true" TargetMode="External"/><Relationship Id="rId339" Type="http://schemas.openxmlformats.org/officeDocument/2006/relationships/hyperlink" Target="https://vizwealth.com/v/DGTSX%2CAOM/2023/t/cy_4!25?show=&amp;align=true" TargetMode="External"/><Relationship Id="rId330" Type="http://schemas.openxmlformats.org/officeDocument/2006/relationships/hyperlink" Target="https://vizwealth.com/v/SCHAX%2CAOM/2023/t/cy_4!25?show=&amp;align=true" TargetMode="External"/><Relationship Id="rId451" Type="http://schemas.openxmlformats.org/officeDocument/2006/relationships/hyperlink" Target="https://vizwealth.com/v/NFRIX%2CAGG/2023/t/cy_4!25?show=&amp;align=true" TargetMode="External"/><Relationship Id="rId572" Type="http://schemas.openxmlformats.org/officeDocument/2006/relationships/hyperlink" Target="https://vizwealth.com/v/EIGOX%2CAGG/2023/t/cy_4!25?show=&amp;align=true" TargetMode="External"/><Relationship Id="rId450" Type="http://schemas.openxmlformats.org/officeDocument/2006/relationships/hyperlink" Target="https://vizwealth.com/v/PLFDX%2CAGG/2023/t/cy_4!25?show=&amp;align=true" TargetMode="External"/><Relationship Id="rId571" Type="http://schemas.openxmlformats.org/officeDocument/2006/relationships/hyperlink" Target="https://vizwealth.com/v/FQTIX%2CAGG/2023/t/cy_4!25?show=&amp;align=true" TargetMode="External"/><Relationship Id="rId570" Type="http://schemas.openxmlformats.org/officeDocument/2006/relationships/hyperlink" Target="https://vizwealth.com/v/BATAX%2CAGG/2023/t/cy_4!25?show=&amp;align=true" TargetMode="External"/><Relationship Id="rId213" Type="http://schemas.openxmlformats.org/officeDocument/2006/relationships/hyperlink" Target="https://vizwealth.com/v/PPH%2CXLV/2023/t/cy_4!25?show=&amp;align=true" TargetMode="External"/><Relationship Id="rId334" Type="http://schemas.openxmlformats.org/officeDocument/2006/relationships/hyperlink" Target="https://vizwealth.com/v/ONGAX%2CAOM/2023/t/cy_4!25?show=&amp;align=true" TargetMode="External"/><Relationship Id="rId455" Type="http://schemas.openxmlformats.org/officeDocument/2006/relationships/hyperlink" Target="https://vizwealth.com/v/SHYL%2CHYG/2023/t/cy_4!25?show=&amp;align=true" TargetMode="External"/><Relationship Id="rId576" Type="http://schemas.openxmlformats.org/officeDocument/2006/relationships/hyperlink" Target="https://vizwealth.com/v/VMBS%2CAGG/2023/t/cy_4!25?show=&amp;align=true" TargetMode="External"/><Relationship Id="rId212" Type="http://schemas.openxmlformats.org/officeDocument/2006/relationships/hyperlink" Target="https://vizwealth.com/v/STEW%2CXLF/2023/t/cy_4!25?show=&amp;align=true" TargetMode="External"/><Relationship Id="rId333" Type="http://schemas.openxmlformats.org/officeDocument/2006/relationships/hyperlink" Target="https://vizwealth.com/v/ETG%2CAOM/2023/t/cy_4!25?show=&amp;align=true" TargetMode="External"/><Relationship Id="rId454" Type="http://schemas.openxmlformats.org/officeDocument/2006/relationships/hyperlink" Target="https://vizwealth.com/v/MDHIX%2CHYG/2023/t/cy_4!25?show=&amp;align=true" TargetMode="External"/><Relationship Id="rId575" Type="http://schemas.openxmlformats.org/officeDocument/2006/relationships/hyperlink" Target="https://vizwealth.com/v/PDMIX%2CAGG/2023/t/cy_4!25?show=&amp;align=true" TargetMode="External"/><Relationship Id="rId211" Type="http://schemas.openxmlformats.org/officeDocument/2006/relationships/hyperlink" Target="https://vizwealth.com/v/XLF%2CXLF/2023/t/cy_4!25?show=&amp;align=true" TargetMode="External"/><Relationship Id="rId332" Type="http://schemas.openxmlformats.org/officeDocument/2006/relationships/hyperlink" Target="https://vizwealth.com/v/SWEGX%2CAOM/2023/t/cy_4!25?show=&amp;align=true" TargetMode="External"/><Relationship Id="rId453" Type="http://schemas.openxmlformats.org/officeDocument/2006/relationships/hyperlink" Target="https://vizwealth.com/v/RSIIX%2CHYG/2023/t/cy_4!25?show=&amp;align=true" TargetMode="External"/><Relationship Id="rId574" Type="http://schemas.openxmlformats.org/officeDocument/2006/relationships/hyperlink" Target="https://vizwealth.com/v/JMBS%2CAGG/2023/t/cy_4!25?show=&amp;align=true" TargetMode="External"/><Relationship Id="rId210" Type="http://schemas.openxmlformats.org/officeDocument/2006/relationships/hyperlink" Target="https://vizwealth.com/v/PRISX%2CXLF/2023/t/cy_4!25?show=&amp;align=true" TargetMode="External"/><Relationship Id="rId331" Type="http://schemas.openxmlformats.org/officeDocument/2006/relationships/hyperlink" Target="https://vizwealth.com/v/DYGIX%2CAOM/2023/t/cy_4!25?show=&amp;align=true" TargetMode="External"/><Relationship Id="rId452" Type="http://schemas.openxmlformats.org/officeDocument/2006/relationships/hyperlink" Target="https://vizwealth.com/v/FLRT%2CAGG/2023/t/cy_4!25?show=&amp;align=true" TargetMode="External"/><Relationship Id="rId573" Type="http://schemas.openxmlformats.org/officeDocument/2006/relationships/hyperlink" Target="https://vizwealth.com/v/WSGIX%2CAGG/2023/t/cy_4!25?show=&amp;align=true" TargetMode="External"/><Relationship Id="rId370" Type="http://schemas.openxmlformats.org/officeDocument/2006/relationships/hyperlink" Target="https://vizwealth.com/v/BTAL%2CSPY/2023/t/cy_4!25?show=&amp;align=true" TargetMode="External"/><Relationship Id="rId491" Type="http://schemas.openxmlformats.org/officeDocument/2006/relationships/hyperlink" Target="https://vizwealth.com/v/IGHG%2CAGG/2023/t/cy_4!25?show=&amp;align=true" TargetMode="External"/><Relationship Id="rId490" Type="http://schemas.openxmlformats.org/officeDocument/2006/relationships/hyperlink" Target="https://vizwealth.com/v/EGRIX%2CAGG/2023/t/cy_4!25?show=&amp;align=true" TargetMode="External"/><Relationship Id="rId129" Type="http://schemas.openxmlformats.org/officeDocument/2006/relationships/hyperlink" Target="https://vizwealth.com/v/VEUSX%2CVGK/2023/t/cy_4!25?show=&amp;align=true" TargetMode="External"/><Relationship Id="rId128" Type="http://schemas.openxmlformats.org/officeDocument/2006/relationships/hyperlink" Target="https://vizwealth.com/v/VGK%2CVGK/2023/t/cy_4!25?show=&amp;align=true" TargetMode="External"/><Relationship Id="rId249" Type="http://schemas.openxmlformats.org/officeDocument/2006/relationships/hyperlink" Target="https://vizwealth.com/v/VRREX%2CVNQ/2023/t/cy_4!25?show=&amp;align=true" TargetMode="External"/><Relationship Id="rId127" Type="http://schemas.openxmlformats.org/officeDocument/2006/relationships/hyperlink" Target="https://vizwealth.com/v/HFEIX%2CVGK/2023/t/cy_4!25?show=&amp;align=true" TargetMode="External"/><Relationship Id="rId248" Type="http://schemas.openxmlformats.org/officeDocument/2006/relationships/hyperlink" Target="https://vizwealth.com/v/BBRE%2CVNQ/2023/t/cy_4!25?show=&amp;align=true" TargetMode="External"/><Relationship Id="rId369" Type="http://schemas.openxmlformats.org/officeDocument/2006/relationships/hyperlink" Target="https://vizwealth.com/v/QMNIX%2CSPY/2023/t/cy_4!25?show=&amp;align=true" TargetMode="External"/><Relationship Id="rId126" Type="http://schemas.openxmlformats.org/officeDocument/2006/relationships/hyperlink" Target="https://vizwealth.com/v/VEUVX%2CVGK/2023/t/cy_4!25?show=&amp;align=true" TargetMode="External"/><Relationship Id="rId247" Type="http://schemas.openxmlformats.org/officeDocument/2006/relationships/hyperlink" Target="https://vizwealth.com/v/DTCR%2CVNQ/2023/t/cy_4!25?show=&amp;align=true" TargetMode="External"/><Relationship Id="rId368" Type="http://schemas.openxmlformats.org/officeDocument/2006/relationships/hyperlink" Target="https://vizwealth.com/v/BDMIX%2CSPY/2023/t/cy_4!25?show=&amp;align=true" TargetMode="External"/><Relationship Id="rId489" Type="http://schemas.openxmlformats.org/officeDocument/2006/relationships/hyperlink" Target="https://vizwealth.com/v/EIGMX%2CAGG/2023/t/cy_4!25?show=&amp;align=true" TargetMode="External"/><Relationship Id="rId121" Type="http://schemas.openxmlformats.org/officeDocument/2006/relationships/hyperlink" Target="https://vizwealth.com/v/FERIX%2CEFA/2023/t/cy_4!25?show=&amp;align=true" TargetMode="External"/><Relationship Id="rId242" Type="http://schemas.openxmlformats.org/officeDocument/2006/relationships/hyperlink" Target="https://vizwealth.com/v/XLU%2CXLU/2023/t/cy_4!25?show=&amp;align=true" TargetMode="External"/><Relationship Id="rId363" Type="http://schemas.openxmlformats.org/officeDocument/2006/relationships/hyperlink" Target="https://vizwealth.com/v/QMHRX%2CSPY/2023/t/cy_4!25?show=&amp;align=true" TargetMode="External"/><Relationship Id="rId484" Type="http://schemas.openxmlformats.org/officeDocument/2006/relationships/hyperlink" Target="https://vizwealth.com/v/VGCAX%2CLQD/2023/t/cy_4!25?show=&amp;align=true" TargetMode="External"/><Relationship Id="rId120" Type="http://schemas.openxmlformats.org/officeDocument/2006/relationships/hyperlink" Target="https://vizwealth.com/v/ASIAX%2CEFA/2023/t/cy_4!25?show=&amp;align=true" TargetMode="External"/><Relationship Id="rId241" Type="http://schemas.openxmlformats.org/officeDocument/2006/relationships/hyperlink" Target="https://vizwealth.com/v/RSPU%2CXLU/2023/t/cy_4!25?show=&amp;align=true" TargetMode="External"/><Relationship Id="rId362" Type="http://schemas.openxmlformats.org/officeDocument/2006/relationships/hyperlink" Target="https://vizwealth.com/v/AQMIX%2CSPY/2023/t/cy_4!25?show=&amp;align=true" TargetMode="External"/><Relationship Id="rId483" Type="http://schemas.openxmlformats.org/officeDocument/2006/relationships/hyperlink" Target="https://vizwealth.com/v/SKOR%2CLQD/2023/t/cy_4!25?show=&amp;align=true" TargetMode="External"/><Relationship Id="rId240" Type="http://schemas.openxmlformats.org/officeDocument/2006/relationships/hyperlink" Target="https://vizwealth.com/v/FXU%2CXLU/2023/t/cy_4!25?show=&amp;align=true" TargetMode="External"/><Relationship Id="rId361" Type="http://schemas.openxmlformats.org/officeDocument/2006/relationships/hyperlink" Target="https://vizwealth.com/v/FTLS%2CSPY/2023/t/cy_4!25?show=&amp;align=true" TargetMode="External"/><Relationship Id="rId482" Type="http://schemas.openxmlformats.org/officeDocument/2006/relationships/hyperlink" Target="https://vizwealth.com/v/SPIB%2CLQD/2023/t/cy_4!25?show=&amp;align=true" TargetMode="External"/><Relationship Id="rId360" Type="http://schemas.openxmlformats.org/officeDocument/2006/relationships/hyperlink" Target="https://vizwealth.com/v/QLEIX%2CSPY/2023/t/cy_4!25?show=&amp;align=true" TargetMode="External"/><Relationship Id="rId481" Type="http://schemas.openxmlformats.org/officeDocument/2006/relationships/hyperlink" Target="https://vizwealth.com/v/BYMMX%2CLQD/2023/t/cy_4!25?show=&amp;align=true" TargetMode="External"/><Relationship Id="rId125" Type="http://schemas.openxmlformats.org/officeDocument/2006/relationships/hyperlink" Target="https://vizwealth.com/v/HEZU%2CVGK/2023/t/cy_4!25?show=&amp;align=true" TargetMode="External"/><Relationship Id="rId246" Type="http://schemas.openxmlformats.org/officeDocument/2006/relationships/hyperlink" Target="https://vizwealth.com/v/USRT%2CVNQ/2023/t/cy_4!25?show=&amp;align=true" TargetMode="External"/><Relationship Id="rId367" Type="http://schemas.openxmlformats.org/officeDocument/2006/relationships/hyperlink" Target="https://vizwealth.com/v/QQMNX%2CSPY/2023/t/cy_4!25?show=&amp;align=true" TargetMode="External"/><Relationship Id="rId488" Type="http://schemas.openxmlformats.org/officeDocument/2006/relationships/hyperlink" Target="https://vizwealth.com/v/SYFFX%2CAGG/2023/t/cy_4!25?show=&amp;align=true" TargetMode="External"/><Relationship Id="rId124" Type="http://schemas.openxmlformats.org/officeDocument/2006/relationships/hyperlink" Target="https://vizwealth.com/v/OPPE%2CVGK/2023/t/cy_4!25?show=&amp;align=true" TargetMode="External"/><Relationship Id="rId245" Type="http://schemas.openxmlformats.org/officeDocument/2006/relationships/hyperlink" Target="https://vizwealth.com/v/PJEQX%2CVNQ/2023/t/cy_4!25?show=&amp;align=true" TargetMode="External"/><Relationship Id="rId366" Type="http://schemas.openxmlformats.org/officeDocument/2006/relationships/hyperlink" Target="https://vizwealth.com/v/FMF%2CSPY/2023/t/cy_4!25?show=&amp;align=true" TargetMode="External"/><Relationship Id="rId487" Type="http://schemas.openxmlformats.org/officeDocument/2006/relationships/hyperlink" Target="https://vizwealth.com/v/LQD%2CLQD/2023/t/cy_4!25?show=&amp;align=true" TargetMode="External"/><Relationship Id="rId123" Type="http://schemas.openxmlformats.org/officeDocument/2006/relationships/hyperlink" Target="https://vizwealth.com/v/EUFN%2CVGK/2023/t/cy_4!25?show=&amp;align=true" TargetMode="External"/><Relationship Id="rId244" Type="http://schemas.openxmlformats.org/officeDocument/2006/relationships/hyperlink" Target="https://vizwealth.com/v/BUI%2CXLU/2023/t/cy_4!25?show=&amp;align=true" TargetMode="External"/><Relationship Id="rId365" Type="http://schemas.openxmlformats.org/officeDocument/2006/relationships/hyperlink" Target="https://vizwealth.com/v/DBMF%2CSPY/2023/t/cy_4!25?show=&amp;align=true" TargetMode="External"/><Relationship Id="rId486" Type="http://schemas.openxmlformats.org/officeDocument/2006/relationships/hyperlink" Target="https://vizwealth.com/v/IGIB%2CLQD/2023/t/cy_4!25?show=&amp;align=true" TargetMode="External"/><Relationship Id="rId122" Type="http://schemas.openxmlformats.org/officeDocument/2006/relationships/hyperlink" Target="https://vizwealth.com/v/FSEAX%2CEFA/2023/t/cy_4!25?show=&amp;align=true" TargetMode="External"/><Relationship Id="rId243" Type="http://schemas.openxmlformats.org/officeDocument/2006/relationships/hyperlink" Target="https://vizwealth.com/v/UTG%2CXLU/2023/t/cy_4!25?show=&amp;align=true" TargetMode="External"/><Relationship Id="rId364" Type="http://schemas.openxmlformats.org/officeDocument/2006/relationships/hyperlink" Target="https://vizwealth.com/v/GPAIX%2CSPY/2023/t/cy_4!25?show=&amp;align=true" TargetMode="External"/><Relationship Id="rId485" Type="http://schemas.openxmlformats.org/officeDocument/2006/relationships/hyperlink" Target="https://vizwealth.com/v/VFIDX%2CLQD/2023/t/cy_4!25?show=&amp;align=true" TargetMode="External"/><Relationship Id="rId95" Type="http://schemas.openxmlformats.org/officeDocument/2006/relationships/hyperlink" Target="https://vizwealth.com/v/SCHC%2CEFA/2023/t/cy_4!25?show=&amp;align=true" TargetMode="External"/><Relationship Id="rId94" Type="http://schemas.openxmlformats.org/officeDocument/2006/relationships/hyperlink" Target="https://vizwealth.com/v/ISCF%2CEFA/2023/t/cy_4!25?show=&amp;align=true" TargetMode="External"/><Relationship Id="rId97" Type="http://schemas.openxmlformats.org/officeDocument/2006/relationships/hyperlink" Target="https://vizwealth.com/v/OBIIX%2CEFA/2023/t/cy_4!25?show=&amp;align=true" TargetMode="External"/><Relationship Id="rId96" Type="http://schemas.openxmlformats.org/officeDocument/2006/relationships/hyperlink" Target="https://vizwealth.com/v/VSS%2CEFA/2023/t/cy_4!25?show=&amp;align=true" TargetMode="External"/><Relationship Id="rId99" Type="http://schemas.openxmlformats.org/officeDocument/2006/relationships/hyperlink" Target="https://vizwealth.com/v/DRIOX%2CEFA/2023/t/cy_4!25?show=&amp;align=true" TargetMode="External"/><Relationship Id="rId480" Type="http://schemas.openxmlformats.org/officeDocument/2006/relationships/hyperlink" Target="https://vizwealth.com/v/FINS%2CLQD/2023/t/cy_4!25?show=&amp;align=true" TargetMode="External"/><Relationship Id="rId98" Type="http://schemas.openxmlformats.org/officeDocument/2006/relationships/hyperlink" Target="https://vizwealth.com/v/ISCIX%2CEFA/2023/t/cy_4!25?show=&amp;align=true" TargetMode="External"/><Relationship Id="rId91" Type="http://schemas.openxmlformats.org/officeDocument/2006/relationships/hyperlink" Target="https://vizwealth.com/v/IEGFX%2CEFA/2023/t/cy_4!25?show=&amp;align=true" TargetMode="External"/><Relationship Id="rId90" Type="http://schemas.openxmlformats.org/officeDocument/2006/relationships/hyperlink" Target="https://vizwealth.com/v/UIVM%2CEFV/2023/t/cy_4!25?show=&amp;align=true" TargetMode="External"/><Relationship Id="rId93" Type="http://schemas.openxmlformats.org/officeDocument/2006/relationships/hyperlink" Target="https://vizwealth.com/v/GICIX%2CEFA/2023/t/cy_4!25?show=&amp;align=true" TargetMode="External"/><Relationship Id="rId92" Type="http://schemas.openxmlformats.org/officeDocument/2006/relationships/hyperlink" Target="https://vizwealth.com/v/NAPIX%2CEFA/2023/t/cy_4!25?show=&amp;align=true" TargetMode="External"/><Relationship Id="rId118" Type="http://schemas.openxmlformats.org/officeDocument/2006/relationships/hyperlink" Target="https://vizwealth.com/v/EPP%2CEFA/2023/t/cy_4!25?show=&amp;align=true" TargetMode="External"/><Relationship Id="rId239" Type="http://schemas.openxmlformats.org/officeDocument/2006/relationships/hyperlink" Target="https://vizwealth.com/v/GASFX%2CXLU/2023/t/cy_4!25?show=&amp;align=true" TargetMode="External"/><Relationship Id="rId117" Type="http://schemas.openxmlformats.org/officeDocument/2006/relationships/hyperlink" Target="https://vizwealth.com/v/BBAX%2CEFA/2023/t/cy_4!25?show=&amp;align=true" TargetMode="External"/><Relationship Id="rId238" Type="http://schemas.openxmlformats.org/officeDocument/2006/relationships/hyperlink" Target="https://vizwealth.com/v/FSUTX%2CXLU/2023/t/cy_4!25?show=&amp;align=true" TargetMode="External"/><Relationship Id="rId359" Type="http://schemas.openxmlformats.org/officeDocument/2006/relationships/hyperlink" Target="https://vizwealth.com/v/CLSE%2CSPY/2023/t/cy_4!25?show=&amp;align=true" TargetMode="External"/><Relationship Id="rId116" Type="http://schemas.openxmlformats.org/officeDocument/2006/relationships/hyperlink" Target="https://vizwealth.com/v/MIPIX%2CVPL/2023/t/cy_4!25?show=&amp;align=true" TargetMode="External"/><Relationship Id="rId237" Type="http://schemas.openxmlformats.org/officeDocument/2006/relationships/hyperlink" Target="https://vizwealth.com/v/FIUIX%2CXLU/2023/t/cy_4!25?show=&amp;align=true" TargetMode="External"/><Relationship Id="rId358" Type="http://schemas.openxmlformats.org/officeDocument/2006/relationships/hyperlink" Target="https://vizwealth.com/v/GARIX%2CSPY/2023/t/cy_4!25?show=&amp;align=true" TargetMode="External"/><Relationship Id="rId479" Type="http://schemas.openxmlformats.org/officeDocument/2006/relationships/hyperlink" Target="https://vizwealth.com/v/OGGYX%2CVGIT/2023/t/cy_4!25?show=&amp;align=true" TargetMode="External"/><Relationship Id="rId115" Type="http://schemas.openxmlformats.org/officeDocument/2006/relationships/hyperlink" Target="https://vizwealth.com/v/FPBFX%2CVPL/2023/t/cy_4!25?show=&amp;align=true" TargetMode="External"/><Relationship Id="rId236" Type="http://schemas.openxmlformats.org/officeDocument/2006/relationships/hyperlink" Target="https://vizwealth.com/v/UTES%2CXLU/2023/t/cy_4!25?show=&amp;align=true" TargetMode="External"/><Relationship Id="rId357" Type="http://schemas.openxmlformats.org/officeDocument/2006/relationships/hyperlink" Target="https://vizwealth.com/v/JAKUX%2CSPY/2023/t/cy_4!25?show=&amp;align=true" TargetMode="External"/><Relationship Id="rId478" Type="http://schemas.openxmlformats.org/officeDocument/2006/relationships/hyperlink" Target="https://vizwealth.com/v/VGIT%2CVGIT/2023/t/cy_4!25?show=&amp;align=true" TargetMode="External"/><Relationship Id="rId599" Type="http://schemas.openxmlformats.org/officeDocument/2006/relationships/hyperlink" Target="https://vizwealth.com/v/FLMI%2CHYD/2023/t/cy_4!25?show=&amp;align=true" TargetMode="External"/><Relationship Id="rId119" Type="http://schemas.openxmlformats.org/officeDocument/2006/relationships/hyperlink" Target="https://vizwealth.com/v/GMF%2CEFA/2023/t/cy_4!25?show=&amp;align=true" TargetMode="External"/><Relationship Id="rId110" Type="http://schemas.openxmlformats.org/officeDocument/2006/relationships/hyperlink" Target="https://vizwealth.com/v/DVYE%2CEEM/2023/t/cy_4!25?show=&amp;align=true" TargetMode="External"/><Relationship Id="rId231" Type="http://schemas.openxmlformats.org/officeDocument/2006/relationships/hyperlink" Target="https://vizwealth.com/v/ASGI%2CIGF/2023/t/cy_4!25?show=&amp;align=true" TargetMode="External"/><Relationship Id="rId352" Type="http://schemas.openxmlformats.org/officeDocument/2006/relationships/hyperlink" Target="https://vizwealth.com/v/AOM%2CAOM/2023/t/cy_4!25?show=&amp;align=true" TargetMode="External"/><Relationship Id="rId473" Type="http://schemas.openxmlformats.org/officeDocument/2006/relationships/hyperlink" Target="https://vizwealth.com/v/UIGSX%2CVGIT/2023/t/cy_4!25?show=&amp;align=true" TargetMode="External"/><Relationship Id="rId594" Type="http://schemas.openxmlformats.org/officeDocument/2006/relationships/hyperlink" Target="https://vizwealth.com/v/JAAA%2CAGG/2023/t/cy_4!25?show=&amp;align=true" TargetMode="External"/><Relationship Id="rId230" Type="http://schemas.openxmlformats.org/officeDocument/2006/relationships/hyperlink" Target="https://vizwealth.com/v/GLIFX%2CIGF/2023/t/cy_4!25?show=&amp;align=true" TargetMode="External"/><Relationship Id="rId351" Type="http://schemas.openxmlformats.org/officeDocument/2006/relationships/hyperlink" Target="https://vizwealth.com/v/BIICX%2CAOM/2023/t/cy_4!25?show=&amp;align=true" TargetMode="External"/><Relationship Id="rId472" Type="http://schemas.openxmlformats.org/officeDocument/2006/relationships/hyperlink" Target="https://vizwealth.com/v/RCINS%2CVGIT/2023/t/cy_4!25?show=&amp;align=true" TargetMode="External"/><Relationship Id="rId593" Type="http://schemas.openxmlformats.org/officeDocument/2006/relationships/hyperlink" Target="https://vizwealth.com/v/EVMO%2CAGG/2023/t/cy_4!25?show=&amp;align=true" TargetMode="External"/><Relationship Id="rId350" Type="http://schemas.openxmlformats.org/officeDocument/2006/relationships/hyperlink" Target="https://vizwealth.com/v/KTRAX%2CAOM/2023/t/cy_4!25?show=&amp;align=true" TargetMode="External"/><Relationship Id="rId471" Type="http://schemas.openxmlformats.org/officeDocument/2006/relationships/hyperlink" Target="https://vizwealth.com/v/IUSB%2CIUSB/2023/t/cy_4!25?show=&amp;align=true" TargetMode="External"/><Relationship Id="rId592" Type="http://schemas.openxmlformats.org/officeDocument/2006/relationships/hyperlink" Target="https://vizwealth.com/v/SEMMX%2CAGG/2023/t/cy_4!25?show=&amp;align=true" TargetMode="External"/><Relationship Id="rId470" Type="http://schemas.openxmlformats.org/officeDocument/2006/relationships/hyperlink" Target="https://vizwealth.com/v/SYSB%2CIUSB/2023/t/cy_4!25?show=&amp;align=true" TargetMode="External"/><Relationship Id="rId591" Type="http://schemas.openxmlformats.org/officeDocument/2006/relationships/hyperlink" Target="https://vizwealth.com/v/DHEIX%2CAGG/2023/t/cy_4!25?show=&amp;align=true" TargetMode="External"/><Relationship Id="rId114" Type="http://schemas.openxmlformats.org/officeDocument/2006/relationships/hyperlink" Target="https://vizwealth.com/v/VPL%2CVPL/2023/t/cy_4!25?show=&amp;align=true" TargetMode="External"/><Relationship Id="rId235" Type="http://schemas.openxmlformats.org/officeDocument/2006/relationships/hyperlink" Target="https://vizwealth.com/v/FGIYX%2CIGF/2023/t/cy_4!25?show=&amp;align=true" TargetMode="External"/><Relationship Id="rId356" Type="http://schemas.openxmlformats.org/officeDocument/2006/relationships/hyperlink" Target="https://vizwealth.com/v/PSCIX%2CSPY/2023/t/cy_4!25?show=&amp;align=true" TargetMode="External"/><Relationship Id="rId477" Type="http://schemas.openxmlformats.org/officeDocument/2006/relationships/hyperlink" Target="https://vizwealth.com/v/SCHR%2CVGIT/2023/t/cy_4!25?show=&amp;align=true" TargetMode="External"/><Relationship Id="rId598" Type="http://schemas.openxmlformats.org/officeDocument/2006/relationships/hyperlink" Target="https://vizwealth.com/v/FXIEX%2CHYD/2023/t/cy_4!25?show=&amp;align=true" TargetMode="External"/><Relationship Id="rId113" Type="http://schemas.openxmlformats.org/officeDocument/2006/relationships/hyperlink" Target="https://vizwealth.com/v/VPADX%2CVPL/2023/t/cy_4!25?show=&amp;align=true" TargetMode="External"/><Relationship Id="rId234" Type="http://schemas.openxmlformats.org/officeDocument/2006/relationships/hyperlink" Target="https://vizwealth.com/v/RGISX%2CIGF/2023/t/cy_4!25?show=&amp;align=true" TargetMode="External"/><Relationship Id="rId355" Type="http://schemas.openxmlformats.org/officeDocument/2006/relationships/hyperlink" Target="https://vizwealth.com/v/CMNIX%2CSPY/2023/t/cy_4!25?show=&amp;align=true" TargetMode="External"/><Relationship Id="rId476" Type="http://schemas.openxmlformats.org/officeDocument/2006/relationships/hyperlink" Target="https://vizwealth.com/v/SPTI%2CVGIT/2023/t/cy_4!25?show=&amp;align=true" TargetMode="External"/><Relationship Id="rId597" Type="http://schemas.openxmlformats.org/officeDocument/2006/relationships/hyperlink" Target="https://vizwealth.com/v/FEHIX%2CHYD/2023/t/cy_4!25?show=&amp;align=true" TargetMode="External"/><Relationship Id="rId112" Type="http://schemas.openxmlformats.org/officeDocument/2006/relationships/hyperlink" Target="https://vizwealth.com/v/IPAC%2CVPL/2023/t/cy_4!25?show=&amp;align=true" TargetMode="External"/><Relationship Id="rId233" Type="http://schemas.openxmlformats.org/officeDocument/2006/relationships/hyperlink" Target="https://vizwealth.com/v/IGF%2CIGF/2023/t/cy_4!25?show=&amp;align=true" TargetMode="External"/><Relationship Id="rId354" Type="http://schemas.openxmlformats.org/officeDocument/2006/relationships/hyperlink" Target="https://vizwealth.com/v/ARBIX%2CSPY/2023/t/cy_4!25?show=&amp;align=true" TargetMode="External"/><Relationship Id="rId475" Type="http://schemas.openxmlformats.org/officeDocument/2006/relationships/hyperlink" Target="https://vizwealth.com/v/VFIUX%2CVGIT/2023/t/cy_4!25?show=&amp;align=true" TargetMode="External"/><Relationship Id="rId596" Type="http://schemas.openxmlformats.org/officeDocument/2006/relationships/hyperlink" Target="https://vizwealth.com/v/IOFIX%2CAGG/2023/t/cy_4!25?show=&amp;align=true" TargetMode="External"/><Relationship Id="rId111" Type="http://schemas.openxmlformats.org/officeDocument/2006/relationships/hyperlink" Target="https://vizwealth.com/v/EEM%2CEEM/2023/t/cy_4!25?show=&amp;align=true" TargetMode="External"/><Relationship Id="rId232" Type="http://schemas.openxmlformats.org/officeDocument/2006/relationships/hyperlink" Target="https://vizwealth.com/v/GRID%2CIGF/2023/t/cy_4!25?show=&amp;align=true" TargetMode="External"/><Relationship Id="rId353" Type="http://schemas.openxmlformats.org/officeDocument/2006/relationships/hyperlink" Target="https://vizwealth.com/v/FIKMX%2CAOM/2023/t/cy_4!25?show=&amp;align=true" TargetMode="External"/><Relationship Id="rId474" Type="http://schemas.openxmlformats.org/officeDocument/2006/relationships/hyperlink" Target="https://vizwealth.com/v/IEI%2CVGIT/2023/t/cy_4!25?show=&amp;align=true" TargetMode="External"/><Relationship Id="rId595" Type="http://schemas.openxmlformats.org/officeDocument/2006/relationships/hyperlink" Target="https://vizwealth.com/v/CMBS%2CAGG/2023/t/cy_4!25?show=&amp;align=true" TargetMode="External"/><Relationship Id="rId305" Type="http://schemas.openxmlformats.org/officeDocument/2006/relationships/hyperlink" Target="https://vizwealth.com/v/IRACX%2CSPY/2023/t/cy_4!25?show=&amp;align=true" TargetMode="External"/><Relationship Id="rId426" Type="http://schemas.openxmlformats.org/officeDocument/2006/relationships/hyperlink" Target="https://vizwealth.com/v/SEMIX%2CSHV/2023/t/cy_4!25?show=&amp;align=true" TargetMode="External"/><Relationship Id="rId547" Type="http://schemas.openxmlformats.org/officeDocument/2006/relationships/hyperlink" Target="https://vizwealth.com/v/PGBIX%2CBNDX/2023/t/cy_4!25?show=&amp;align=true" TargetMode="External"/><Relationship Id="rId668" Type="http://schemas.openxmlformats.org/officeDocument/2006/relationships/hyperlink" Target="https://vizwealth.com/v/NQP%2CMUB/2023/t/cy_4!25?show=&amp;align=true" TargetMode="External"/><Relationship Id="rId304" Type="http://schemas.openxmlformats.org/officeDocument/2006/relationships/hyperlink" Target="https://vizwealth.com/v/XPMIX%2CSPY/2023/t/cy_4!25?show=&amp;align=true" TargetMode="External"/><Relationship Id="rId425" Type="http://schemas.openxmlformats.org/officeDocument/2006/relationships/hyperlink" Target="https://vizwealth.com/v/BBBIX%2CSHV/2023/t/cy_4!25?show=&amp;align=true" TargetMode="External"/><Relationship Id="rId546" Type="http://schemas.openxmlformats.org/officeDocument/2006/relationships/hyperlink" Target="https://vizwealth.com/v/BWX%2CBWX/2023/t/cy_4!25?show=&amp;align=true" TargetMode="External"/><Relationship Id="rId667" Type="http://schemas.openxmlformats.org/officeDocument/2006/relationships/hyperlink" Target="https://vizwealth.com/v/DELIX%2CMUB/2023/t/cy_4!25?show=&amp;align=true" TargetMode="External"/><Relationship Id="rId303" Type="http://schemas.openxmlformats.org/officeDocument/2006/relationships/hyperlink" Target="https://vizwealth.com/v/VFLEX%2CSPY/2023/t/cy_4!25?show=&amp;align=true" TargetMode="External"/><Relationship Id="rId424" Type="http://schemas.openxmlformats.org/officeDocument/2006/relationships/hyperlink" Target="https://vizwealth.com/v/GIYIX%2CSHV/2023/t/cy_4!25?show=&amp;align=true" TargetMode="External"/><Relationship Id="rId545" Type="http://schemas.openxmlformats.org/officeDocument/2006/relationships/hyperlink" Target="https://vizwealth.com/v/PICB%2CBWX/2023/t/cy_4!25?show=&amp;align=true" TargetMode="External"/><Relationship Id="rId666" Type="http://schemas.openxmlformats.org/officeDocument/2006/relationships/hyperlink" Target="https://vizwealth.com/v/VPALX%2CMUB/2023/t/cy_4!25?show=&amp;align=true" TargetMode="External"/><Relationship Id="rId302" Type="http://schemas.openxmlformats.org/officeDocument/2006/relationships/hyperlink" Target="https://vizwealth.com/v/PMPEX%2CSPY/2023/t/cy_4!25?show=&amp;align=true" TargetMode="External"/><Relationship Id="rId423" Type="http://schemas.openxmlformats.org/officeDocument/2006/relationships/hyperlink" Target="https://vizwealth.com/v/ICSH%2CSHV/2023/t/cy_4!25?show=&amp;align=true" TargetMode="External"/><Relationship Id="rId544" Type="http://schemas.openxmlformats.org/officeDocument/2006/relationships/hyperlink" Target="https://vizwealth.com/v/IBND%2CBWX/2023/t/cy_4!25?show=&amp;align=true" TargetMode="External"/><Relationship Id="rId665" Type="http://schemas.openxmlformats.org/officeDocument/2006/relationships/hyperlink" Target="https://vizwealth.com/v/VMATX%2CMUB/2023/t/cy_4!25?show=&amp;align=true" TargetMode="External"/><Relationship Id="rId309" Type="http://schemas.openxmlformats.org/officeDocument/2006/relationships/hyperlink" Target="https://vizwealth.com/v/FLMIX%2CAOM/2023/t/cy_4!25?show=&amp;align=true" TargetMode="External"/><Relationship Id="rId308" Type="http://schemas.openxmlformats.org/officeDocument/2006/relationships/hyperlink" Target="https://vizwealth.com/v/KAGIX%2CAOM/2023/t/cy_4!25?show=&amp;align=true" TargetMode="External"/><Relationship Id="rId429" Type="http://schemas.openxmlformats.org/officeDocument/2006/relationships/hyperlink" Target="https://vizwealth.com/v/NEAR%2CBSV/2023/t/cy_4!25?show=&amp;align=true" TargetMode="External"/><Relationship Id="rId307" Type="http://schemas.openxmlformats.org/officeDocument/2006/relationships/hyperlink" Target="https://vizwealth.com/v/TTIFX%2CAOM/2023/t/cy_4!25?show=&amp;align=true" TargetMode="External"/><Relationship Id="rId428" Type="http://schemas.openxmlformats.org/officeDocument/2006/relationships/hyperlink" Target="https://vizwealth.com/v/AOUIX%2CSHV/2023/t/cy_4!25?show=&amp;align=true" TargetMode="External"/><Relationship Id="rId549" Type="http://schemas.openxmlformats.org/officeDocument/2006/relationships/hyperlink" Target="https://vizwealth.com/v/PFORX%2CBNDX/2023/t/cy_4!25?show=&amp;align=true" TargetMode="External"/><Relationship Id="rId306" Type="http://schemas.openxmlformats.org/officeDocument/2006/relationships/hyperlink" Target="https://vizwealth.com/v/PIIVX%2CSPY/2023/t/cy_4!25?show=&amp;align=true" TargetMode="External"/><Relationship Id="rId427" Type="http://schemas.openxmlformats.org/officeDocument/2006/relationships/hyperlink" Target="https://vizwealth.com/v/MINT%2CSHV/2023/t/cy_4!25?show=&amp;align=true" TargetMode="External"/><Relationship Id="rId548" Type="http://schemas.openxmlformats.org/officeDocument/2006/relationships/hyperlink" Target="https://vizwealth.com/v/JPIB%2CBNDX/2023/t/cy_4!25?show=&amp;align=true" TargetMode="External"/><Relationship Id="rId669" Type="http://schemas.openxmlformats.org/officeDocument/2006/relationships/hyperlink" Target="https://vizwealth.com/v/MAPYX%2CMUB/2023/t/cy_4!25?show=&amp;align=true" TargetMode="External"/><Relationship Id="rId660" Type="http://schemas.openxmlformats.org/officeDocument/2006/relationships/hyperlink" Target="https://vizwealth.com/v/VNJUX%2CMUB/2023/t/cy_4!25?show=&amp;align=true" TargetMode="External"/><Relationship Id="rId301" Type="http://schemas.openxmlformats.org/officeDocument/2006/relationships/hyperlink" Target="https://vizwealth.com/v/BLOK%2CSPY/2023/t/cy_4!25?show=&amp;align=true" TargetMode="External"/><Relationship Id="rId422" Type="http://schemas.openxmlformats.org/officeDocument/2006/relationships/hyperlink" Target="https://vizwealth.com/v/PULS%2CSHV/2023/t/cy_4!25?show=&amp;align=true" TargetMode="External"/><Relationship Id="rId543" Type="http://schemas.openxmlformats.org/officeDocument/2006/relationships/hyperlink" Target="https://vizwealth.com/v/OIBYX%2CBWX/2023/t/cy_4!25?show=&amp;align=true" TargetMode="External"/><Relationship Id="rId664" Type="http://schemas.openxmlformats.org/officeDocument/2006/relationships/hyperlink" Target="https://vizwealth.com/v/MTALX%2CMUB/2023/t/cy_4!25?show=&amp;align=true" TargetMode="External"/><Relationship Id="rId300" Type="http://schemas.openxmlformats.org/officeDocument/2006/relationships/hyperlink" Target="https://vizwealth.com/v/VCMIX%2CSPY/2023/t/cy_4!25?show=&amp;align=true" TargetMode="External"/><Relationship Id="rId421" Type="http://schemas.openxmlformats.org/officeDocument/2006/relationships/hyperlink" Target="https://vizwealth.com/v/SHV%2CSHV/2023/t/cy_4!25?show=&amp;align=true" TargetMode="External"/><Relationship Id="rId542" Type="http://schemas.openxmlformats.org/officeDocument/2006/relationships/hyperlink" Target="https://vizwealth.com/v/SPSK%2CBWX/2023/t/cy_4!25?show=&amp;align=true" TargetMode="External"/><Relationship Id="rId663" Type="http://schemas.openxmlformats.org/officeDocument/2006/relationships/hyperlink" Target="https://vizwealth.com/v/FDMMX%2CMUB/2023/t/cy_4!25?show=&amp;align=true" TargetMode="External"/><Relationship Id="rId420" Type="http://schemas.openxmlformats.org/officeDocument/2006/relationships/hyperlink" Target="https://vizwealth.com/v/NTSX%2CBTC-USD/2023/t/cy_4!25?show=&amp;align=true" TargetMode="External"/><Relationship Id="rId541" Type="http://schemas.openxmlformats.org/officeDocument/2006/relationships/hyperlink" Target="https://vizwealth.com/v/OPSIX%2CBWX/2023/t/cy_4!25?show=&amp;align=true" TargetMode="External"/><Relationship Id="rId662" Type="http://schemas.openxmlformats.org/officeDocument/2006/relationships/hyperlink" Target="https://vizwealth.com/v/MUJ%2CMUB/2023/t/cy_4!25?show=&amp;align=true" TargetMode="External"/><Relationship Id="rId540" Type="http://schemas.openxmlformats.org/officeDocument/2006/relationships/hyperlink" Target="https://vizwealth.com/v/SABA%2CBWX/2023/t/cy_4!25?show=&amp;align=true" TargetMode="External"/><Relationship Id="rId661" Type="http://schemas.openxmlformats.org/officeDocument/2006/relationships/hyperlink" Target="https://vizwealth.com/v/NJTFX%2CMUB/2023/t/cy_4!25?show=&amp;align=true" TargetMode="External"/><Relationship Id="rId415" Type="http://schemas.openxmlformats.org/officeDocument/2006/relationships/hyperlink" Target="https://vizwealth.com/v/ETHE%2CBTC-USD/2023/t/cy_4!25?show=&amp;align=true" TargetMode="External"/><Relationship Id="rId536" Type="http://schemas.openxmlformats.org/officeDocument/2006/relationships/hyperlink" Target="https://vizwealth.com/v/EMLC%2CEBND/2023/t/cy_4!25?show=&amp;align=true" TargetMode="External"/><Relationship Id="rId657" Type="http://schemas.openxmlformats.org/officeDocument/2006/relationships/hyperlink" Target="https://vizwealth.com/v/MYN%2CTFI/2023/t/cy_4!25?show=&amp;align=true" TargetMode="External"/><Relationship Id="rId414" Type="http://schemas.openxmlformats.org/officeDocument/2006/relationships/hyperlink" Target="https://vizwealth.com/v/GBTC%2CBTC-USD/2023/t/cy_4!25?show=&amp;align=true" TargetMode="External"/><Relationship Id="rId535" Type="http://schemas.openxmlformats.org/officeDocument/2006/relationships/hyperlink" Target="https://vizwealth.com/v/FEMB%2CEBND/2023/t/cy_4!25?show=&amp;align=true" TargetMode="External"/><Relationship Id="rId656" Type="http://schemas.openxmlformats.org/officeDocument/2006/relationships/hyperlink" Target="https://vizwealth.com/v/NRK%2CTFI/2023/t/cy_4!25?show=&amp;align=true" TargetMode="External"/><Relationship Id="rId413" Type="http://schemas.openxmlformats.org/officeDocument/2006/relationships/hyperlink" Target="https://vizwealth.com/v/SGOL%2CCOMT/2023/t/cy_4!25?show=&amp;align=true" TargetMode="External"/><Relationship Id="rId534" Type="http://schemas.openxmlformats.org/officeDocument/2006/relationships/hyperlink" Target="https://vizwealth.com/v/EEIIX%2CEBND/2023/t/cy_4!25?show=&amp;align=true" TargetMode="External"/><Relationship Id="rId655" Type="http://schemas.openxmlformats.org/officeDocument/2006/relationships/hyperlink" Target="https://vizwealth.com/v/NAN%2CTFI/2023/t/cy_4!25?show=&amp;align=true" TargetMode="External"/><Relationship Id="rId412" Type="http://schemas.openxmlformats.org/officeDocument/2006/relationships/hyperlink" Target="https://vizwealth.com/v/BAR%2CCOMT/2023/t/cy_4!25?show=&amp;align=true" TargetMode="External"/><Relationship Id="rId533" Type="http://schemas.openxmlformats.org/officeDocument/2006/relationships/hyperlink" Target="https://vizwealth.com/v/PELBX%2CEBND/2023/t/cy_4!25?show=&amp;align=true" TargetMode="External"/><Relationship Id="rId654" Type="http://schemas.openxmlformats.org/officeDocument/2006/relationships/hyperlink" Target="https://vizwealth.com/v/NYF%2CTFI/2023/t/cy_4!25?show=&amp;align=true" TargetMode="External"/><Relationship Id="rId419" Type="http://schemas.openxmlformats.org/officeDocument/2006/relationships/hyperlink" Target="https://vizwealth.com/v/MAFIX%2CBTC-USD/2023/t/cy_4!25?show=&amp;align=true" TargetMode="External"/><Relationship Id="rId418" Type="http://schemas.openxmlformats.org/officeDocument/2006/relationships/hyperlink" Target="https://vizwealth.com/v/MBXIX%2CBTC-USD/2023/t/cy_4!25?show=&amp;align=true" TargetMode="External"/><Relationship Id="rId539" Type="http://schemas.openxmlformats.org/officeDocument/2006/relationships/hyperlink" Target="https://vizwealth.com/v/DGFFX%2CBWX/2023/t/cy_4!25?show=&amp;align=true" TargetMode="External"/><Relationship Id="rId417" Type="http://schemas.openxmlformats.org/officeDocument/2006/relationships/hyperlink" Target="https://vizwealth.com/v/BLNDX%2CBTC-USD/2023/t/cy_4!25?show=&amp;align=true" TargetMode="External"/><Relationship Id="rId538" Type="http://schemas.openxmlformats.org/officeDocument/2006/relationships/hyperlink" Target="https://vizwealth.com/v/EBND%2CEBND/2023/t/cy_4!25?show=&amp;align=true" TargetMode="External"/><Relationship Id="rId659" Type="http://schemas.openxmlformats.org/officeDocument/2006/relationships/hyperlink" Target="https://vizwealth.com/v/FNJHX%2CMUB/2023/t/cy_4!25?show=&amp;align=true" TargetMode="External"/><Relationship Id="rId416" Type="http://schemas.openxmlformats.org/officeDocument/2006/relationships/hyperlink" Target="https://vizwealth.com/v/BITW%2CBTC-USD/2023/t/cy_4!25?show=&amp;align=true" TargetMode="External"/><Relationship Id="rId537" Type="http://schemas.openxmlformats.org/officeDocument/2006/relationships/hyperlink" Target="https://vizwealth.com/v/LEMB%2CEBND/2023/t/cy_4!25?show=&amp;align=true" TargetMode="External"/><Relationship Id="rId658" Type="http://schemas.openxmlformats.org/officeDocument/2006/relationships/hyperlink" Target="https://vizwealth.com/v/NXJ%2CMUB/2023/t/cy_4!25?show=&amp;align=true" TargetMode="External"/><Relationship Id="rId411" Type="http://schemas.openxmlformats.org/officeDocument/2006/relationships/hyperlink" Target="https://vizwealth.com/v/GLDM%2CCOMT/2023/t/cy_4!25?show=&amp;align=true" TargetMode="External"/><Relationship Id="rId532" Type="http://schemas.openxmlformats.org/officeDocument/2006/relationships/hyperlink" Target="https://vizwealth.com/v/PLMIX%2CEBND/2023/t/cy_4!25?show=&amp;align=true" TargetMode="External"/><Relationship Id="rId653" Type="http://schemas.openxmlformats.org/officeDocument/2006/relationships/hyperlink" Target="https://vizwealth.com/v/VNYUX%2CTFI/2023/t/cy_4!25?show=&amp;align=true" TargetMode="External"/><Relationship Id="rId410" Type="http://schemas.openxmlformats.org/officeDocument/2006/relationships/hyperlink" Target="https://vizwealth.com/v/COMT%2CCOMT/2023/t/cy_4!25?show=&amp;align=true" TargetMode="External"/><Relationship Id="rId531" Type="http://schemas.openxmlformats.org/officeDocument/2006/relationships/hyperlink" Target="https://vizwealth.com/v/EMB%2CEMB/2023/t/cy_4!25?show=&amp;align=true" TargetMode="External"/><Relationship Id="rId652" Type="http://schemas.openxmlformats.org/officeDocument/2006/relationships/hyperlink" Target="https://vizwealth.com/v/FTFMX%2CTFI/2023/t/cy_4!25?show=&amp;align=true" TargetMode="External"/><Relationship Id="rId530" Type="http://schemas.openxmlformats.org/officeDocument/2006/relationships/hyperlink" Target="https://vizwealth.com/v/EMHY%2CEMB/2023/t/cy_4!25?show=&amp;align=true" TargetMode="External"/><Relationship Id="rId651" Type="http://schemas.openxmlformats.org/officeDocument/2006/relationships/hyperlink" Target="https://vizwealth.com/v/TRYIX%2CTFI/2023/t/cy_4!25?show=&amp;align=true" TargetMode="External"/><Relationship Id="rId650" Type="http://schemas.openxmlformats.org/officeDocument/2006/relationships/hyperlink" Target="https://vizwealth.com/v/PSNYX%2CMUB/2023/t/cy_4!25?show=&amp;align=true" TargetMode="External"/><Relationship Id="rId206" Type="http://schemas.openxmlformats.org/officeDocument/2006/relationships/hyperlink" Target="https://vizwealth.com/v/FSPCX%2CXLF/2023/t/cy_4!25?show=&amp;align=true" TargetMode="External"/><Relationship Id="rId327" Type="http://schemas.openxmlformats.org/officeDocument/2006/relationships/hyperlink" Target="https://vizwealth.com/v/EKBAX%2CAOM/2023/t/cy_4!25?show=&amp;align=true" TargetMode="External"/><Relationship Id="rId448" Type="http://schemas.openxmlformats.org/officeDocument/2006/relationships/hyperlink" Target="https://vizwealth.com/v/STPZ%2CSTIP/2023/t/cy_4!25?show=&amp;align=true" TargetMode="External"/><Relationship Id="rId569" Type="http://schemas.openxmlformats.org/officeDocument/2006/relationships/hyperlink" Target="https://vizwealth.com/v/SHRIX%2CAGG/2023/t/cy_4!25?show=&amp;align=true" TargetMode="External"/><Relationship Id="rId205" Type="http://schemas.openxmlformats.org/officeDocument/2006/relationships/hyperlink" Target="https://vizwealth.com/v/IAK%2CXLF/2023/t/cy_4!25?show=&amp;align=true" TargetMode="External"/><Relationship Id="rId326" Type="http://schemas.openxmlformats.org/officeDocument/2006/relationships/hyperlink" Target="https://vizwealth.com/v/TY%2CAOM/2023/t/cy_4!25?show=&amp;align=true" TargetMode="External"/><Relationship Id="rId447" Type="http://schemas.openxmlformats.org/officeDocument/2006/relationships/hyperlink" Target="https://vizwealth.com/v/LIFIX%2CSTIP/2023/t/cy_4!25?show=&amp;align=true" TargetMode="External"/><Relationship Id="rId568" Type="http://schemas.openxmlformats.org/officeDocument/2006/relationships/hyperlink" Target="https://vizwealth.com/v/NCZ%2CCWB/2023/t/cy_4!25?show=&amp;align=true" TargetMode="External"/><Relationship Id="rId204" Type="http://schemas.openxmlformats.org/officeDocument/2006/relationships/hyperlink" Target="https://vizwealth.com/v/FDCPX%2CXLK/2023/t/cy_4!25?show=&amp;align=true" TargetMode="External"/><Relationship Id="rId325" Type="http://schemas.openxmlformats.org/officeDocument/2006/relationships/hyperlink" Target="https://vizwealth.com/v/SDYAX%2CAOM/2023/t/cy_4!25?show=&amp;align=true" TargetMode="External"/><Relationship Id="rId446" Type="http://schemas.openxmlformats.org/officeDocument/2006/relationships/hyperlink" Target="https://vizwealth.com/v/VTIP%2CSTIP/2023/t/cy_4!25?show=&amp;align=true" TargetMode="External"/><Relationship Id="rId567" Type="http://schemas.openxmlformats.org/officeDocument/2006/relationships/hyperlink" Target="https://vizwealth.com/v/LCFYX%2CCWB/2023/t/cy_4!25?show=&amp;align=true" TargetMode="External"/><Relationship Id="rId203" Type="http://schemas.openxmlformats.org/officeDocument/2006/relationships/hyperlink" Target="https://vizwealth.com/v/SLMCX%2CXLK/2023/t/cy_4!25?show=&amp;align=true" TargetMode="External"/><Relationship Id="rId324" Type="http://schemas.openxmlformats.org/officeDocument/2006/relationships/hyperlink" Target="https://vizwealth.com/v/FEVIX%2CAOM/2023/t/cy_4!25?show=&amp;align=true" TargetMode="External"/><Relationship Id="rId445" Type="http://schemas.openxmlformats.org/officeDocument/2006/relationships/hyperlink" Target="https://vizwealth.com/v/STIP%2CSTIP/2023/t/cy_4!25?show=&amp;align=true" TargetMode="External"/><Relationship Id="rId566" Type="http://schemas.openxmlformats.org/officeDocument/2006/relationships/hyperlink" Target="https://vizwealth.com/v/ICVT%2CCWB/2023/t/cy_4!25?show=&amp;align=true" TargetMode="External"/><Relationship Id="rId209" Type="http://schemas.openxmlformats.org/officeDocument/2006/relationships/hyperlink" Target="https://vizwealth.com/v/RPFGX%2CXLF/2023/t/cy_4!25?show=&amp;align=true" TargetMode="External"/><Relationship Id="rId208" Type="http://schemas.openxmlformats.org/officeDocument/2006/relationships/hyperlink" Target="https://vizwealth.com/v/KIE%2CXLF/2023/t/cy_4!25?show=&amp;align=true" TargetMode="External"/><Relationship Id="rId329" Type="http://schemas.openxmlformats.org/officeDocument/2006/relationships/hyperlink" Target="https://vizwealth.com/v/MUTHX%2CAOM/2023/t/cy_4!25?show=&amp;align=true" TargetMode="External"/><Relationship Id="rId207" Type="http://schemas.openxmlformats.org/officeDocument/2006/relationships/hyperlink" Target="https://vizwealth.com/v/KBWP%2CXLF/2023/t/cy_4!25?show=&amp;align=true" TargetMode="External"/><Relationship Id="rId328" Type="http://schemas.openxmlformats.org/officeDocument/2006/relationships/hyperlink" Target="https://vizwealth.com/v/NIE%2CAOM/2023/t/cy_4!25?show=&amp;align=true" TargetMode="External"/><Relationship Id="rId449" Type="http://schemas.openxmlformats.org/officeDocument/2006/relationships/hyperlink" Target="https://vizwealth.com/v/RPIFX%2CAGG/2023/t/cy_4!25?show=&amp;align=true" TargetMode="External"/><Relationship Id="rId440" Type="http://schemas.openxmlformats.org/officeDocument/2006/relationships/hyperlink" Target="https://vizwealth.com/v/SHY%2CSHY/2023/t/cy_4!25?show=&amp;align=true" TargetMode="External"/><Relationship Id="rId561" Type="http://schemas.openxmlformats.org/officeDocument/2006/relationships/hyperlink" Target="https://vizwealth.com/v/PFF%2CPFF/2023/t/cy_4!25?show=&amp;align=true" TargetMode="External"/><Relationship Id="rId560" Type="http://schemas.openxmlformats.org/officeDocument/2006/relationships/hyperlink" Target="https://vizwealth.com/v/FPF%2CPFF/2023/t/cy_4!25?show=&amp;align=true" TargetMode="External"/><Relationship Id="rId680" Type="http://schemas.openxmlformats.org/officeDocument/2006/relationships/drawing" Target="../drawings/drawing1.xml"/><Relationship Id="rId202" Type="http://schemas.openxmlformats.org/officeDocument/2006/relationships/hyperlink" Target="https://vizwealth.com/v/XLK%2CXLK/2023/t/cy_4!25?show=&amp;align=true" TargetMode="External"/><Relationship Id="rId323" Type="http://schemas.openxmlformats.org/officeDocument/2006/relationships/hyperlink" Target="https://vizwealth.com/v/TSHIX%2CAOM/2023/t/cy_4!25?show=&amp;align=true" TargetMode="External"/><Relationship Id="rId444" Type="http://schemas.openxmlformats.org/officeDocument/2006/relationships/hyperlink" Target="https://vizwealth.com/v/DFAIX%2CSTIP/2023/t/cy_4!25?show=&amp;align=true" TargetMode="External"/><Relationship Id="rId565" Type="http://schemas.openxmlformats.org/officeDocument/2006/relationships/hyperlink" Target="https://vizwealth.com/v/CWB%2CCWB/2023/t/cy_4!25?show=&amp;align=true" TargetMode="External"/><Relationship Id="rId201" Type="http://schemas.openxmlformats.org/officeDocument/2006/relationships/hyperlink" Target="https://vizwealth.com/v/QTUM%2CXLK/2023/t/cy_4!25?show=&amp;align=true" TargetMode="External"/><Relationship Id="rId322" Type="http://schemas.openxmlformats.org/officeDocument/2006/relationships/hyperlink" Target="https://vizwealth.com/v/MACHX%2CAOM/2023/t/cy_4!25?show=&amp;align=true" TargetMode="External"/><Relationship Id="rId443" Type="http://schemas.openxmlformats.org/officeDocument/2006/relationships/hyperlink" Target="https://vizwealth.com/v/EIRRX%2CSTIP/2023/t/cy_4!25?show=&amp;align=true" TargetMode="External"/><Relationship Id="rId564" Type="http://schemas.openxmlformats.org/officeDocument/2006/relationships/hyperlink" Target="https://vizwealth.com/v/AVK%2CCWB/2023/t/cy_4!25?show=&amp;align=true" TargetMode="External"/><Relationship Id="rId200" Type="http://schemas.openxmlformats.org/officeDocument/2006/relationships/hyperlink" Target="https://vizwealth.com/v/SMH%2CXLK/2023/t/cy_4!25?show=&amp;align=true" TargetMode="External"/><Relationship Id="rId321" Type="http://schemas.openxmlformats.org/officeDocument/2006/relationships/hyperlink" Target="https://vizwealth.com/v/SOR%2CAOM/2023/t/cy_4!25?show=&amp;align=true" TargetMode="External"/><Relationship Id="rId442" Type="http://schemas.openxmlformats.org/officeDocument/2006/relationships/hyperlink" Target="https://vizwealth.com/v/AGZ%2CSHY/2023/t/cy_4!25?show=&amp;align=true" TargetMode="External"/><Relationship Id="rId563" Type="http://schemas.openxmlformats.org/officeDocument/2006/relationships/hyperlink" Target="https://vizwealth.com/v/ANNPX%2CCWB/2023/t/cy_4!25?show=&amp;align=true" TargetMode="External"/><Relationship Id="rId320" Type="http://schemas.openxmlformats.org/officeDocument/2006/relationships/hyperlink" Target="https://vizwealth.com/v/PRPFX%2CAOM/2023/t/cy_4!25?show=&amp;align=true" TargetMode="External"/><Relationship Id="rId441" Type="http://schemas.openxmlformats.org/officeDocument/2006/relationships/hyperlink" Target="https://vizwealth.com/v/NELYX%2CSHY/2023/t/cy_4!25?show=&amp;align=true" TargetMode="External"/><Relationship Id="rId562" Type="http://schemas.openxmlformats.org/officeDocument/2006/relationships/hyperlink" Target="https://vizwealth.com/v/FCVSX%2CCWB/2023/t/cy_4!25?show=&amp;align=true" TargetMode="External"/><Relationship Id="rId316" Type="http://schemas.openxmlformats.org/officeDocument/2006/relationships/hyperlink" Target="https://vizwealth.com/v/FOCIX%2CAOM/2023/t/cy_4!25?show=&amp;align=true" TargetMode="External"/><Relationship Id="rId437" Type="http://schemas.openxmlformats.org/officeDocument/2006/relationships/hyperlink" Target="https://vizwealth.com/v/EILDX%2CSHY/2023/t/cy_4!25?show=&amp;align=true" TargetMode="External"/><Relationship Id="rId558" Type="http://schemas.openxmlformats.org/officeDocument/2006/relationships/hyperlink" Target="https://vizwealth.com/v/JPC%2CPFF/2023/t/cy_4!25?show=&amp;align=true" TargetMode="External"/><Relationship Id="rId679" Type="http://schemas.openxmlformats.org/officeDocument/2006/relationships/hyperlink" Target="https://vizwealth.com/v/BSMU%2CMUB/2023/t/cy_4!25?show=&amp;align=true" TargetMode="External"/><Relationship Id="rId315" Type="http://schemas.openxmlformats.org/officeDocument/2006/relationships/hyperlink" Target="https://vizwealth.com/v/HSTRX%2CAOM/2023/t/cy_4!25?show=&amp;align=true" TargetMode="External"/><Relationship Id="rId436" Type="http://schemas.openxmlformats.org/officeDocument/2006/relationships/hyperlink" Target="https://vizwealth.com/v/FEUNX%2CSHY/2023/t/cy_4!25?show=&amp;align=true" TargetMode="External"/><Relationship Id="rId557" Type="http://schemas.openxmlformats.org/officeDocument/2006/relationships/hyperlink" Target="https://vizwealth.com/v/PREF%2CPFF/2023/t/cy_4!25?show=&amp;align=true" TargetMode="External"/><Relationship Id="rId678" Type="http://schemas.openxmlformats.org/officeDocument/2006/relationships/hyperlink" Target="https://vizwealth.com/v/BSMT%2CMUB/2023/t/cy_4!25?show=&amp;align=true" TargetMode="External"/><Relationship Id="rId314" Type="http://schemas.openxmlformats.org/officeDocument/2006/relationships/hyperlink" Target="https://vizwealth.com/v/AVEFX%2CAOM/2023/t/cy_4!25?show=&amp;align=true" TargetMode="External"/><Relationship Id="rId435" Type="http://schemas.openxmlformats.org/officeDocument/2006/relationships/hyperlink" Target="https://vizwealth.com/v/BSV%2CBSV/2023/t/cy_4!25?show=&amp;align=true" TargetMode="External"/><Relationship Id="rId556" Type="http://schemas.openxmlformats.org/officeDocument/2006/relationships/hyperlink" Target="https://vizwealth.com/v/PCSFX%2CPFF/2023/t/cy_4!25?show=&amp;align=true" TargetMode="External"/><Relationship Id="rId677" Type="http://schemas.openxmlformats.org/officeDocument/2006/relationships/hyperlink" Target="https://vizwealth.com/v/BSMS%2CMUB/2023/t/cy_4!25?show=&amp;align=true" TargetMode="External"/><Relationship Id="rId313" Type="http://schemas.openxmlformats.org/officeDocument/2006/relationships/hyperlink" Target="https://vizwealth.com/v/SIFAX%2CAOM/2023/t/cy_4!25?show=&amp;align=true" TargetMode="External"/><Relationship Id="rId434" Type="http://schemas.openxmlformats.org/officeDocument/2006/relationships/hyperlink" Target="https://vizwealth.com/v/THOPX%2CBSV/2023/t/cy_4!25?show=&amp;align=true" TargetMode="External"/><Relationship Id="rId555" Type="http://schemas.openxmlformats.org/officeDocument/2006/relationships/hyperlink" Target="https://vizwealth.com/v/VRP%2CPFF/2023/t/cy_4!25?show=&amp;align=true" TargetMode="External"/><Relationship Id="rId676" Type="http://schemas.openxmlformats.org/officeDocument/2006/relationships/hyperlink" Target="https://vizwealth.com/v/BTT%2CMUB/2023/t/cy_4!25?show=&amp;align=true" TargetMode="External"/><Relationship Id="rId319" Type="http://schemas.openxmlformats.org/officeDocument/2006/relationships/hyperlink" Target="https://vizwealth.com/v/ACV%2CAOM/2023/t/cy_4!25?show=&amp;align=true" TargetMode="External"/><Relationship Id="rId318" Type="http://schemas.openxmlformats.org/officeDocument/2006/relationships/hyperlink" Target="https://vizwealth.com/v/FMSDX%2CAOM/2023/t/cy_4!25?show=&amp;align=true" TargetMode="External"/><Relationship Id="rId439" Type="http://schemas.openxmlformats.org/officeDocument/2006/relationships/hyperlink" Target="https://vizwealth.com/v/FTSD%2CSHY/2023/t/cy_4!25?show=&amp;align=true" TargetMode="External"/><Relationship Id="rId317" Type="http://schemas.openxmlformats.org/officeDocument/2006/relationships/hyperlink" Target="https://vizwealth.com/v/INPAX%2CAOM/2023/t/cy_4!25?show=&amp;align=true" TargetMode="External"/><Relationship Id="rId438" Type="http://schemas.openxmlformats.org/officeDocument/2006/relationships/hyperlink" Target="https://vizwealth.com/v/LMBS%2CSHY/2023/t/cy_4!25?show=&amp;align=true" TargetMode="External"/><Relationship Id="rId559" Type="http://schemas.openxmlformats.org/officeDocument/2006/relationships/hyperlink" Target="https://vizwealth.com/v/LDP%2CPFF/2023/t/cy_4!25?show=&amp;align=true" TargetMode="External"/><Relationship Id="rId550" Type="http://schemas.openxmlformats.org/officeDocument/2006/relationships/hyperlink" Target="https://vizwealth.com/v/PGMSX%2CBNDX/2023/t/cy_4!25?show=&amp;align=true" TargetMode="External"/><Relationship Id="rId671" Type="http://schemas.openxmlformats.org/officeDocument/2006/relationships/hyperlink" Target="https://vizwealth.com/v/SMTFX%2CMUB/2023/t/cy_4!25?show=&amp;align=true" TargetMode="External"/><Relationship Id="rId670" Type="http://schemas.openxmlformats.org/officeDocument/2006/relationships/hyperlink" Target="https://vizwealth.com/v/DMHIX%2CMUB/2023/t/cy_4!25?show=&amp;align=true" TargetMode="External"/><Relationship Id="rId312" Type="http://schemas.openxmlformats.org/officeDocument/2006/relationships/hyperlink" Target="https://vizwealth.com/v/GLO%2CAOM/2023/t/cy_4!25?show=&amp;align=true" TargetMode="External"/><Relationship Id="rId433" Type="http://schemas.openxmlformats.org/officeDocument/2006/relationships/hyperlink" Target="https://vizwealth.com/v/MZLSX%2CBSV/2023/t/cy_4!25?show=&amp;align=true" TargetMode="External"/><Relationship Id="rId554" Type="http://schemas.openxmlformats.org/officeDocument/2006/relationships/hyperlink" Target="https://vizwealth.com/v/LPXIX%2CPFF/2023/t/cy_4!25?show=&amp;align=true" TargetMode="External"/><Relationship Id="rId675" Type="http://schemas.openxmlformats.org/officeDocument/2006/relationships/hyperlink" Target="https://vizwealth.com/v/FOHQX%2CMUB/2023/t/cy_4!25?show=&amp;align=true" TargetMode="External"/><Relationship Id="rId311" Type="http://schemas.openxmlformats.org/officeDocument/2006/relationships/hyperlink" Target="https://vizwealth.com/v/BCAT%2CAOM/2023/t/cy_4!25?show=&amp;align=true" TargetMode="External"/><Relationship Id="rId432" Type="http://schemas.openxmlformats.org/officeDocument/2006/relationships/hyperlink" Target="https://vizwealth.com/v/JPLD%2CBSV/2023/t/cy_4!25?show=&amp;align=true" TargetMode="External"/><Relationship Id="rId553" Type="http://schemas.openxmlformats.org/officeDocument/2006/relationships/hyperlink" Target="https://vizwealth.com/v/PFFA%2CPFF/2023/t/cy_4!25?show=&amp;align=true" TargetMode="External"/><Relationship Id="rId674" Type="http://schemas.openxmlformats.org/officeDocument/2006/relationships/hyperlink" Target="https://vizwealth.com/v/VOHIX%2CMUB/2023/t/cy_4!25?show=&amp;align=true" TargetMode="External"/><Relationship Id="rId310" Type="http://schemas.openxmlformats.org/officeDocument/2006/relationships/hyperlink" Target="https://vizwealth.com/v/BXSY%2CAOM/2023/t/cy_4!25?show=&amp;align=true" TargetMode="External"/><Relationship Id="rId431" Type="http://schemas.openxmlformats.org/officeDocument/2006/relationships/hyperlink" Target="https://vizwealth.com/v/USTB%2CBSV/2023/t/cy_4!25?show=&amp;align=true" TargetMode="External"/><Relationship Id="rId552" Type="http://schemas.openxmlformats.org/officeDocument/2006/relationships/hyperlink" Target="https://vizwealth.com/v/ORDNX%2CPFF/2023/t/cy_4!25?show=&amp;align=true" TargetMode="External"/><Relationship Id="rId673" Type="http://schemas.openxmlformats.org/officeDocument/2006/relationships/hyperlink" Target="https://vizwealth.com/v/FOHFX%2CMUB/2023/t/cy_4!25?show=&amp;align=true" TargetMode="External"/><Relationship Id="rId430" Type="http://schemas.openxmlformats.org/officeDocument/2006/relationships/hyperlink" Target="https://vizwealth.com/v/HOBIX%2CBSV/2023/t/cy_4!25?show=&amp;align=true" TargetMode="External"/><Relationship Id="rId551" Type="http://schemas.openxmlformats.org/officeDocument/2006/relationships/hyperlink" Target="https://vizwealth.com/v/BNDX%2CBNDX/2023/t/cy_4!25?show=&amp;align=true" TargetMode="External"/><Relationship Id="rId672" Type="http://schemas.openxmlformats.org/officeDocument/2006/relationships/hyperlink" Target="https://vizwealth.com/v/IMNTX%2CMUB/2023/t/cy_4!25?show=&amp;align=tru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vizwealth.com/v/(90000%20VOO%2C%2090000%20DYNF%2C%2060000%20JQUA%2C%2060000%20TMFC%2C%2090000%20FDVV%2C%2030000%20VFMV%2C%2030000%20AUSF%2C%2060000%20LVHI%2C%2060000%20DIVI%2C%2030000%20IAK%2C%2040000%20FTLS%2C%2040000%20DIVO%2C%2020000%20AAAU%2C%2050000%20PULS%2C%2050000%20VRIG%2C%2040000%20FLRT%2C%2030000%20SEIX%2C%2030000%20HYGH%2C%2050000%20FLMI%2C%2050000%20HMOP)/4-8-2022/t/cy_3!25?show=&amp;align=false"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vizwealth.com/patents" TargetMode="External"/><Relationship Id="rId2" Type="http://schemas.openxmlformats.org/officeDocument/2006/relationships/hyperlink" Target="https://vizwealth.com/privacy" TargetMode="External"/><Relationship Id="rId3" Type="http://schemas.openxmlformats.org/officeDocument/2006/relationships/hyperlink" Target="https://vizwealth.com/termsofuse" TargetMode="External"/><Relationship Id="rId4" Type="http://schemas.openxmlformats.org/officeDocument/2006/relationships/drawing" Target="../drawings/drawing3.xml"/><Relationship Id="rId6"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hidden="1" min="1" max="1" width="6.0"/>
    <col customWidth="1" min="2" max="2" width="15.0"/>
    <col customWidth="1" min="3" max="3" width="7.5"/>
    <col customWidth="1" min="4" max="4" width="43.38"/>
    <col customWidth="1" min="5" max="5" width="8.63"/>
    <col customWidth="1" min="6" max="6" width="16.0"/>
    <col customWidth="1" min="7" max="7" width="9.25"/>
    <col customWidth="1" min="8" max="8" width="8.5"/>
    <col customWidth="1" min="9" max="9" width="7.25"/>
    <col customWidth="1" min="10" max="10" width="8.13"/>
    <col customWidth="1" min="11" max="11" width="7.75"/>
    <col customWidth="1" min="12" max="12" width="7.63"/>
    <col customWidth="1" min="13" max="13" width="8.38"/>
    <col customWidth="1" min="14" max="14" width="6.25"/>
    <col customWidth="1" min="15" max="16" width="7.0"/>
    <col customWidth="1" min="17" max="17" width="7.88"/>
    <col customWidth="1" min="18" max="18" width="7.25"/>
    <col customWidth="1" min="19" max="19" width="10.13"/>
    <col customWidth="1" min="20" max="20" width="6.88"/>
    <col customWidth="1" min="21" max="21" width="8.88"/>
    <col customWidth="1" min="22" max="22" width="6.88"/>
    <col customWidth="1" min="23" max="23" width="7.13"/>
    <col customWidth="1" min="24" max="24" width="8.63"/>
    <col customWidth="1" min="25" max="25" width="6.75"/>
    <col customWidth="1" min="26" max="26" width="7.25"/>
    <col customWidth="1" min="29" max="29" width="10.38"/>
    <col customWidth="1" min="30" max="30" width="15.75"/>
    <col customWidth="1" min="31" max="31" width="10.0"/>
    <col customWidth="1" min="32" max="32" width="9.38"/>
    <col customWidth="1" min="33" max="33" width="9.75"/>
    <col customWidth="1" min="34" max="34" width="7.75"/>
    <col customWidth="1" min="36" max="36" width="8.0"/>
    <col customWidth="1" min="37" max="37" width="8.38"/>
    <col customWidth="1" min="38" max="38" width="10.5"/>
    <col customWidth="1" min="39" max="39" width="7.13"/>
    <col customWidth="1" min="40" max="41" width="10.75"/>
    <col customWidth="1" min="43" max="43" width="9.38"/>
    <col customWidth="1" min="44" max="44" width="8.88"/>
    <col customWidth="1" min="45" max="45" width="10.63"/>
    <col customWidth="1" min="46" max="46" width="9.75"/>
    <col customWidth="1" min="49" max="49" width="30.75"/>
  </cols>
  <sheetData>
    <row r="1">
      <c r="A1" s="8" t="s">
        <v>2</v>
      </c>
      <c r="C1" s="1" t="s">
        <v>0</v>
      </c>
      <c r="AD1" s="13"/>
      <c r="AG1" s="13"/>
      <c r="AT1" s="14"/>
    </row>
    <row r="2">
      <c r="C2" s="15" t="s">
        <v>6</v>
      </c>
      <c r="D2" s="16"/>
      <c r="F2" s="25" t="s">
        <v>7</v>
      </c>
      <c r="I2" s="29" t="s">
        <v>11</v>
      </c>
      <c r="M2" s="30"/>
      <c r="N2" s="32" t="s">
        <v>12</v>
      </c>
      <c r="V2" s="34" t="s">
        <v>15</v>
      </c>
      <c r="W2" s="36"/>
      <c r="X2" s="36"/>
      <c r="Y2" s="36"/>
      <c r="Z2" s="36"/>
      <c r="AA2" s="36"/>
      <c r="AB2" s="36"/>
      <c r="AD2" s="13"/>
      <c r="AG2" s="13"/>
      <c r="AT2" s="14"/>
    </row>
    <row r="3">
      <c r="C3" s="38" t="s">
        <v>17</v>
      </c>
      <c r="D3" s="41"/>
      <c r="F3" s="43" t="s">
        <v>21</v>
      </c>
      <c r="G3" s="44"/>
      <c r="H3" s="44"/>
      <c r="J3" s="44"/>
      <c r="K3" s="44"/>
      <c r="L3" s="44"/>
      <c r="M3" s="30"/>
      <c r="N3" s="44"/>
      <c r="O3" s="30"/>
      <c r="P3" s="47" t="s">
        <v>24</v>
      </c>
      <c r="Q3" s="49"/>
      <c r="R3" s="50"/>
      <c r="S3" s="51"/>
      <c r="T3" s="49"/>
      <c r="AD3" s="13"/>
      <c r="AG3" s="13"/>
      <c r="AT3" s="14"/>
    </row>
    <row r="4" ht="52.5" customHeight="1">
      <c r="A4" s="53" t="s">
        <v>27</v>
      </c>
      <c r="B4" s="54" t="s">
        <v>28</v>
      </c>
      <c r="C4" s="55" t="s">
        <v>29</v>
      </c>
      <c r="D4" s="56" t="s">
        <v>30</v>
      </c>
      <c r="E4" s="57" t="s">
        <v>31</v>
      </c>
      <c r="F4" s="56" t="s">
        <v>32</v>
      </c>
      <c r="G4" s="58" t="s">
        <v>33</v>
      </c>
      <c r="H4" s="56" t="s">
        <v>34</v>
      </c>
      <c r="I4" s="56" t="s">
        <v>35</v>
      </c>
      <c r="J4" s="56" t="s">
        <v>36</v>
      </c>
      <c r="K4" s="56" t="s">
        <v>37</v>
      </c>
      <c r="L4" s="56" t="s">
        <v>38</v>
      </c>
      <c r="M4" s="56" t="s">
        <v>40</v>
      </c>
      <c r="N4" s="60" t="s">
        <v>41</v>
      </c>
      <c r="O4" s="56" t="s">
        <v>42</v>
      </c>
      <c r="P4" s="60" t="s">
        <v>43</v>
      </c>
      <c r="Q4" s="62" t="s">
        <v>44</v>
      </c>
      <c r="R4" s="63" t="s">
        <v>47</v>
      </c>
      <c r="S4" s="62" t="s">
        <v>48</v>
      </c>
      <c r="T4" s="56" t="s">
        <v>49</v>
      </c>
      <c r="U4" s="56" t="s">
        <v>50</v>
      </c>
      <c r="V4" s="56" t="s">
        <v>51</v>
      </c>
      <c r="W4" s="56" t="s">
        <v>52</v>
      </c>
      <c r="X4" s="56" t="s">
        <v>53</v>
      </c>
      <c r="Y4" s="56" t="s">
        <v>54</v>
      </c>
      <c r="Z4" s="56" t="s">
        <v>55</v>
      </c>
      <c r="AA4" s="56" t="s">
        <v>56</v>
      </c>
      <c r="AB4" s="56" t="s">
        <v>57</v>
      </c>
      <c r="AC4" s="56" t="s">
        <v>58</v>
      </c>
      <c r="AD4" s="64" t="s">
        <v>59</v>
      </c>
      <c r="AE4" s="56" t="s">
        <v>60</v>
      </c>
      <c r="AF4" s="56" t="s">
        <v>61</v>
      </c>
      <c r="AG4" s="64" t="s">
        <v>62</v>
      </c>
      <c r="AH4" s="56" t="s">
        <v>63</v>
      </c>
      <c r="AI4" s="56" t="s">
        <v>64</v>
      </c>
      <c r="AJ4" s="56" t="s">
        <v>66</v>
      </c>
      <c r="AK4" s="56" t="s">
        <v>67</v>
      </c>
      <c r="AL4" s="56" t="s">
        <v>68</v>
      </c>
      <c r="AM4" s="56" t="s">
        <v>69</v>
      </c>
      <c r="AN4" s="56" t="s">
        <v>70</v>
      </c>
      <c r="AO4" s="56" t="s">
        <v>71</v>
      </c>
      <c r="AP4" s="56" t="s">
        <v>72</v>
      </c>
      <c r="AQ4" s="56" t="s">
        <v>73</v>
      </c>
      <c r="AR4" s="56" t="s">
        <v>74</v>
      </c>
      <c r="AS4" s="56" t="s">
        <v>75</v>
      </c>
      <c r="AT4" s="66" t="s">
        <v>76</v>
      </c>
      <c r="AU4" s="56" t="s">
        <v>77</v>
      </c>
      <c r="AV4" s="56" t="s">
        <v>78</v>
      </c>
      <c r="AW4" s="56" t="s">
        <v>79</v>
      </c>
      <c r="AX4" s="53" t="s">
        <v>80</v>
      </c>
      <c r="AY4" s="53" t="s">
        <v>81</v>
      </c>
      <c r="AZ4" s="53" t="s">
        <v>32</v>
      </c>
    </row>
    <row r="5">
      <c r="A5" s="38">
        <v>1.0</v>
      </c>
      <c r="B5" s="67"/>
      <c r="C5" s="68"/>
      <c r="D5" s="69" t="s">
        <v>83</v>
      </c>
      <c r="E5" s="70"/>
      <c r="F5" s="70"/>
      <c r="G5" s="71"/>
      <c r="H5" s="72"/>
      <c r="I5" s="72"/>
      <c r="J5" s="72"/>
      <c r="K5" s="72"/>
      <c r="L5" s="72"/>
      <c r="M5" s="72"/>
      <c r="N5" s="73"/>
      <c r="O5" s="38"/>
      <c r="P5" s="73"/>
      <c r="Q5" s="71"/>
      <c r="R5" s="74"/>
      <c r="S5" s="75"/>
      <c r="T5" s="38"/>
      <c r="U5" s="38"/>
      <c r="V5" s="38" t="s">
        <v>84</v>
      </c>
      <c r="W5" s="71"/>
      <c r="X5" s="71"/>
      <c r="Y5" s="38"/>
      <c r="Z5" s="38"/>
      <c r="AA5" s="71"/>
      <c r="AB5" s="38"/>
      <c r="AC5" s="38"/>
      <c r="AD5" s="76"/>
      <c r="AE5" s="38"/>
      <c r="AF5" s="77"/>
      <c r="AG5" s="76"/>
      <c r="AH5" s="38"/>
      <c r="AI5" s="77"/>
      <c r="AJ5" s="38"/>
      <c r="AK5" s="38"/>
      <c r="AL5" s="38"/>
      <c r="AM5" s="38"/>
      <c r="AN5" s="38">
        <v>999.0</v>
      </c>
      <c r="AO5" s="38"/>
      <c r="AP5" s="38"/>
      <c r="AQ5" s="38"/>
      <c r="AR5" s="38"/>
      <c r="AS5" s="38"/>
      <c r="AT5" s="78"/>
      <c r="AU5" s="38"/>
      <c r="AV5" s="38"/>
      <c r="AW5" s="38"/>
      <c r="AX5" s="38"/>
      <c r="AY5" s="38"/>
      <c r="AZ5" s="38"/>
    </row>
    <row r="6">
      <c r="A6" s="38">
        <v>2.0</v>
      </c>
      <c r="B6" s="67" t="s">
        <v>87</v>
      </c>
      <c r="C6" s="82" t="str">
        <f t="shared" ref="C6:C72" si="1">HYPERLINK("https://vizwealth.com/v/" &amp; B6 &amp; "%2C%20" &amp; AM6 &amp; "/2015/t/cy_3!25?show=&amp;align=true", "View")</f>
        <v>View</v>
      </c>
      <c r="D6" s="38" t="s">
        <v>91</v>
      </c>
      <c r="E6" s="83">
        <v>1.0529</v>
      </c>
      <c r="F6" s="87" t="str">
        <f t="shared" ref="F6:F72" si="2">hyperlink("https://vizwealth.com/category/" &amp; AW6 &amp; "?q=&amp;c=&amp;u=public&amp;ft[]=etf&amp;aum=200&amp;yro=5&amp;req=sharpe_ratio.desc.42.0.&amp;esg=false",AZ6)</f>
        <v>Large Blend</v>
      </c>
      <c r="G6" s="71">
        <v>0.0102</v>
      </c>
      <c r="H6" s="72">
        <v>0.0064</v>
      </c>
      <c r="I6" s="72">
        <v>0.0686</v>
      </c>
      <c r="J6" s="72">
        <v>0.1001</v>
      </c>
      <c r="K6" s="72">
        <v>0.5251</v>
      </c>
      <c r="L6" s="72">
        <v>0.0791</v>
      </c>
      <c r="M6" s="72">
        <v>0.9085</v>
      </c>
      <c r="N6" s="73">
        <v>0.9003</v>
      </c>
      <c r="O6" s="73">
        <v>2.0345</v>
      </c>
      <c r="P6" s="73">
        <v>1.7299</v>
      </c>
      <c r="Q6" s="72">
        <v>0.1298</v>
      </c>
      <c r="R6" s="89">
        <v>6.76</v>
      </c>
      <c r="S6" s="91">
        <v>28.153533</v>
      </c>
      <c r="T6" s="93">
        <v>19.0</v>
      </c>
      <c r="U6" s="91">
        <v>1310.219701</v>
      </c>
      <c r="V6" s="95"/>
      <c r="W6" s="97">
        <v>0.0</v>
      </c>
      <c r="X6" s="99">
        <v>0.0065</v>
      </c>
      <c r="Y6" s="100">
        <v>90.0</v>
      </c>
      <c r="Z6" s="100">
        <v>88.0</v>
      </c>
      <c r="AA6" s="97">
        <v>0.0067</v>
      </c>
      <c r="AB6" s="100">
        <v>0.66</v>
      </c>
      <c r="AC6" s="102" t="s">
        <v>101</v>
      </c>
      <c r="AD6" s="102" t="s">
        <v>105</v>
      </c>
      <c r="AE6" s="100">
        <v>21.86</v>
      </c>
      <c r="AF6" s="103">
        <v>42367.0</v>
      </c>
      <c r="AG6" s="100">
        <v>10.02</v>
      </c>
      <c r="AH6" s="100">
        <v>0.01</v>
      </c>
      <c r="AI6" s="103">
        <v>46006.0</v>
      </c>
      <c r="AJ6" s="100">
        <v>0.5555</v>
      </c>
      <c r="AK6" s="102" t="s">
        <v>107</v>
      </c>
      <c r="AL6" s="104"/>
      <c r="AM6" s="102" t="s">
        <v>108</v>
      </c>
      <c r="AN6" s="100">
        <v>1000.0</v>
      </c>
      <c r="AO6" s="102" t="s">
        <v>110</v>
      </c>
      <c r="AP6" s="102" t="s">
        <v>110</v>
      </c>
      <c r="AQ6" s="102" t="s">
        <v>110</v>
      </c>
      <c r="AR6" s="102" t="s">
        <v>110</v>
      </c>
      <c r="AS6" s="102" t="s">
        <v>110</v>
      </c>
      <c r="AT6" s="102" t="s">
        <v>110</v>
      </c>
      <c r="AU6" s="102" t="s">
        <v>110</v>
      </c>
      <c r="AV6" s="109" t="s">
        <v>111</v>
      </c>
      <c r="AW6" s="102" t="s">
        <v>116</v>
      </c>
      <c r="AX6" s="110" t="s">
        <v>117</v>
      </c>
      <c r="AY6" s="110" t="s">
        <v>118</v>
      </c>
      <c r="AZ6" s="110" t="s">
        <v>119</v>
      </c>
    </row>
    <row r="7">
      <c r="A7" s="38">
        <v>3.0</v>
      </c>
      <c r="B7" s="67" t="s">
        <v>120</v>
      </c>
      <c r="C7" s="82" t="str">
        <f t="shared" si="1"/>
        <v>View</v>
      </c>
      <c r="D7" s="38" t="s">
        <v>123</v>
      </c>
      <c r="E7" s="83">
        <v>1.5749</v>
      </c>
      <c r="F7" s="87" t="str">
        <f t="shared" si="2"/>
        <v>Large Blend</v>
      </c>
      <c r="G7" s="71">
        <v>0.0123</v>
      </c>
      <c r="H7" s="72">
        <v>0.0113</v>
      </c>
      <c r="I7" s="72">
        <v>0.1279</v>
      </c>
      <c r="J7" s="72">
        <v>0.2196</v>
      </c>
      <c r="K7" s="72">
        <v>0.9847</v>
      </c>
      <c r="L7" s="72">
        <v>0.1875</v>
      </c>
      <c r="M7" s="72">
        <v>1.3113</v>
      </c>
      <c r="N7" s="73">
        <v>1.025</v>
      </c>
      <c r="O7" s="73">
        <v>2.1775</v>
      </c>
      <c r="P7" s="73">
        <v>1.4909</v>
      </c>
      <c r="Q7" s="72">
        <v>0.1977</v>
      </c>
      <c r="R7" s="89">
        <v>6.51</v>
      </c>
      <c r="S7" s="91">
        <v>9.028606</v>
      </c>
      <c r="T7" s="93">
        <v>501.0</v>
      </c>
      <c r="U7" s="91">
        <v>1180.169539</v>
      </c>
      <c r="V7" s="95"/>
      <c r="W7" s="97">
        <v>0.0</v>
      </c>
      <c r="X7" s="99">
        <v>0.0018</v>
      </c>
      <c r="Y7" s="100">
        <v>7.0</v>
      </c>
      <c r="Z7" s="100">
        <v>8.0</v>
      </c>
      <c r="AA7" s="97">
        <v>0.0096</v>
      </c>
      <c r="AB7" s="100">
        <v>0.95</v>
      </c>
      <c r="AC7" s="102" t="s">
        <v>101</v>
      </c>
      <c r="AD7" s="102" t="s">
        <v>105</v>
      </c>
      <c r="AE7" s="100">
        <v>20.84</v>
      </c>
      <c r="AF7" s="103">
        <v>42094.0</v>
      </c>
      <c r="AG7" s="100">
        <v>10.76</v>
      </c>
      <c r="AH7" s="100">
        <v>10.76</v>
      </c>
      <c r="AI7" s="103">
        <v>46008.0</v>
      </c>
      <c r="AJ7" s="100">
        <v>1.0696</v>
      </c>
      <c r="AK7" s="102" t="s">
        <v>107</v>
      </c>
      <c r="AL7" s="104"/>
      <c r="AM7" s="102" t="s">
        <v>108</v>
      </c>
      <c r="AN7" s="100">
        <v>1000.0</v>
      </c>
      <c r="AO7" s="102" t="s">
        <v>110</v>
      </c>
      <c r="AP7" s="102" t="s">
        <v>110</v>
      </c>
      <c r="AQ7" s="102" t="s">
        <v>110</v>
      </c>
      <c r="AR7" s="102" t="s">
        <v>110</v>
      </c>
      <c r="AS7" s="102" t="s">
        <v>110</v>
      </c>
      <c r="AT7" s="102" t="s">
        <v>110</v>
      </c>
      <c r="AU7" s="102" t="s">
        <v>110</v>
      </c>
      <c r="AV7" s="109" t="s">
        <v>125</v>
      </c>
      <c r="AW7" s="102" t="s">
        <v>116</v>
      </c>
      <c r="AX7" s="110" t="s">
        <v>117</v>
      </c>
      <c r="AY7" s="110" t="s">
        <v>118</v>
      </c>
      <c r="AZ7" s="110" t="s">
        <v>119</v>
      </c>
    </row>
    <row r="8">
      <c r="A8" s="38">
        <v>4.0</v>
      </c>
      <c r="B8" s="67" t="s">
        <v>113</v>
      </c>
      <c r="C8" s="82" t="str">
        <f t="shared" si="1"/>
        <v>View</v>
      </c>
      <c r="D8" s="38" t="s">
        <v>126</v>
      </c>
      <c r="E8" s="83">
        <v>1.4264</v>
      </c>
      <c r="F8" s="87" t="str">
        <f t="shared" si="2"/>
        <v>Large Blend</v>
      </c>
      <c r="G8" s="71">
        <v>0.0013</v>
      </c>
      <c r="H8" s="72">
        <v>0.0092</v>
      </c>
      <c r="I8" s="72">
        <v>0.0746</v>
      </c>
      <c r="J8" s="72">
        <v>0.2526</v>
      </c>
      <c r="K8" s="72">
        <v>1.231</v>
      </c>
      <c r="L8" s="72">
        <v>0.2013</v>
      </c>
      <c r="M8" s="72">
        <v>1.4183</v>
      </c>
      <c r="N8" s="73">
        <v>0.8709</v>
      </c>
      <c r="O8" s="73">
        <v>2.5914</v>
      </c>
      <c r="P8" s="73">
        <v>1.5697</v>
      </c>
      <c r="Q8" s="72">
        <v>0.2275</v>
      </c>
      <c r="R8" s="89">
        <v>6.08</v>
      </c>
      <c r="S8" s="91">
        <v>3230.72498</v>
      </c>
      <c r="T8" s="93">
        <v>102.0</v>
      </c>
      <c r="U8" s="91">
        <v>13654.84487</v>
      </c>
      <c r="V8" s="100" t="s">
        <v>127</v>
      </c>
      <c r="W8" s="97">
        <v>0.0094</v>
      </c>
      <c r="X8" s="99">
        <v>0.0073</v>
      </c>
      <c r="Y8" s="100">
        <v>4.0</v>
      </c>
      <c r="Z8" s="100">
        <v>1.0</v>
      </c>
      <c r="AA8" s="97">
        <v>0.0117</v>
      </c>
      <c r="AB8" s="100">
        <v>1.0</v>
      </c>
      <c r="AC8" s="102" t="s">
        <v>101</v>
      </c>
      <c r="AD8" s="102" t="s">
        <v>105</v>
      </c>
      <c r="AE8" s="100">
        <v>29.79</v>
      </c>
      <c r="AF8" s="103">
        <v>42286.0</v>
      </c>
      <c r="AG8" s="100">
        <v>10.24</v>
      </c>
      <c r="AH8" s="100">
        <v>6.04</v>
      </c>
      <c r="AI8" s="103">
        <v>46013.0</v>
      </c>
      <c r="AJ8" s="100">
        <v>0.2909</v>
      </c>
      <c r="AK8" s="102" t="s">
        <v>128</v>
      </c>
      <c r="AL8" s="102" t="s">
        <v>129</v>
      </c>
      <c r="AM8" s="102" t="s">
        <v>108</v>
      </c>
      <c r="AN8" s="100">
        <v>1000.0</v>
      </c>
      <c r="AO8" s="102" t="s">
        <v>110</v>
      </c>
      <c r="AP8" s="102" t="s">
        <v>110</v>
      </c>
      <c r="AQ8" s="102" t="s">
        <v>110</v>
      </c>
      <c r="AR8" s="102" t="s">
        <v>110</v>
      </c>
      <c r="AS8" s="102" t="s">
        <v>110</v>
      </c>
      <c r="AT8" s="102" t="s">
        <v>110</v>
      </c>
      <c r="AU8" s="102" t="s">
        <v>110</v>
      </c>
      <c r="AV8" s="109" t="s">
        <v>130</v>
      </c>
      <c r="AW8" s="102" t="s">
        <v>116</v>
      </c>
      <c r="AX8" s="110" t="s">
        <v>117</v>
      </c>
      <c r="AY8" s="110" t="s">
        <v>132</v>
      </c>
      <c r="AZ8" s="110" t="s">
        <v>119</v>
      </c>
    </row>
    <row r="9">
      <c r="A9" s="38">
        <v>5.0</v>
      </c>
      <c r="B9" s="67" t="s">
        <v>133</v>
      </c>
      <c r="C9" s="82" t="str">
        <f t="shared" si="1"/>
        <v>View</v>
      </c>
      <c r="D9" s="38" t="s">
        <v>134</v>
      </c>
      <c r="E9" s="83">
        <v>1.5522</v>
      </c>
      <c r="F9" s="87" t="str">
        <f t="shared" si="2"/>
        <v>Large Blend</v>
      </c>
      <c r="G9" s="71">
        <v>0.0075</v>
      </c>
      <c r="H9" s="72">
        <v>0.0208</v>
      </c>
      <c r="I9" s="72">
        <v>0.1439</v>
      </c>
      <c r="J9" s="72">
        <v>0.2848</v>
      </c>
      <c r="K9" s="72">
        <v>1.0259</v>
      </c>
      <c r="L9" s="72">
        <v>0.1882</v>
      </c>
      <c r="M9" s="72">
        <v>1.3535</v>
      </c>
      <c r="N9" s="73">
        <v>0.9952</v>
      </c>
      <c r="O9" s="73">
        <v>2.4819</v>
      </c>
      <c r="P9" s="73">
        <v>1.5193</v>
      </c>
      <c r="Q9" s="72">
        <v>0.2164</v>
      </c>
      <c r="R9" s="89">
        <v>6.03</v>
      </c>
      <c r="S9" s="91">
        <v>419.154547</v>
      </c>
      <c r="T9" s="93">
        <v>177.0</v>
      </c>
      <c r="U9" s="91">
        <v>9013.483603</v>
      </c>
      <c r="V9" s="95"/>
      <c r="W9" s="97">
        <v>0.0</v>
      </c>
      <c r="X9" s="99">
        <v>0.0066</v>
      </c>
      <c r="Y9" s="100">
        <v>2.0</v>
      </c>
      <c r="Z9" s="100">
        <v>5.0</v>
      </c>
      <c r="AA9" s="97">
        <v>0.0095</v>
      </c>
      <c r="AB9" s="100">
        <v>0.94</v>
      </c>
      <c r="AC9" s="102" t="s">
        <v>101</v>
      </c>
      <c r="AD9" s="102" t="s">
        <v>105</v>
      </c>
      <c r="AE9" s="100">
        <v>23.99</v>
      </c>
      <c r="AF9" s="103">
        <v>34872.0</v>
      </c>
      <c r="AG9" s="100">
        <v>20.68</v>
      </c>
      <c r="AH9" s="100">
        <v>20.68</v>
      </c>
      <c r="AI9" s="103">
        <v>46020.0</v>
      </c>
      <c r="AJ9" s="100">
        <v>0.103</v>
      </c>
      <c r="AK9" s="102" t="s">
        <v>135</v>
      </c>
      <c r="AL9" s="104"/>
      <c r="AM9" s="102" t="s">
        <v>108</v>
      </c>
      <c r="AN9" s="100">
        <v>1000.0</v>
      </c>
      <c r="AO9" s="102" t="s">
        <v>110</v>
      </c>
      <c r="AP9" s="102" t="s">
        <v>110</v>
      </c>
      <c r="AQ9" s="102" t="s">
        <v>110</v>
      </c>
      <c r="AR9" s="102" t="s">
        <v>110</v>
      </c>
      <c r="AS9" s="102" t="s">
        <v>110</v>
      </c>
      <c r="AT9" s="102" t="s">
        <v>110</v>
      </c>
      <c r="AU9" s="102" t="s">
        <v>110</v>
      </c>
      <c r="AV9" s="109" t="s">
        <v>136</v>
      </c>
      <c r="AW9" s="102" t="s">
        <v>116</v>
      </c>
      <c r="AX9" s="110" t="s">
        <v>117</v>
      </c>
      <c r="AY9" s="110" t="s">
        <v>118</v>
      </c>
      <c r="AZ9" s="110" t="s">
        <v>119</v>
      </c>
    </row>
    <row r="10">
      <c r="A10" s="38">
        <v>6.0</v>
      </c>
      <c r="B10" s="67" t="s">
        <v>137</v>
      </c>
      <c r="C10" s="82" t="str">
        <f t="shared" si="1"/>
        <v>View</v>
      </c>
      <c r="D10" s="38" t="s">
        <v>138</v>
      </c>
      <c r="E10" s="83">
        <v>1.6692</v>
      </c>
      <c r="F10" s="87" t="str">
        <f t="shared" si="2"/>
        <v>Large Blend</v>
      </c>
      <c r="G10" s="71">
        <v>0.002</v>
      </c>
      <c r="H10" s="72">
        <v>0.0033</v>
      </c>
      <c r="I10" s="72">
        <v>0.1229</v>
      </c>
      <c r="J10" s="72">
        <v>0.1912</v>
      </c>
      <c r="K10" s="72">
        <v>1.1087</v>
      </c>
      <c r="L10" s="72">
        <v>0.2277</v>
      </c>
      <c r="M10" s="72">
        <v>1.1424</v>
      </c>
      <c r="N10" s="73">
        <v>0.8308</v>
      </c>
      <c r="O10" s="73">
        <v>2.4086</v>
      </c>
      <c r="P10" s="73">
        <v>1.1878</v>
      </c>
      <c r="Q10" s="72">
        <v>0.2646</v>
      </c>
      <c r="R10" s="89">
        <v>4.24</v>
      </c>
      <c r="S10" s="91">
        <v>5658.600466</v>
      </c>
      <c r="T10" s="93">
        <v>106.0</v>
      </c>
      <c r="U10" s="91">
        <v>29269.32096</v>
      </c>
      <c r="V10" s="95"/>
      <c r="W10" s="97">
        <v>0.0085</v>
      </c>
      <c r="X10" s="99">
        <v>0.0081</v>
      </c>
      <c r="Y10" s="100">
        <v>13.0</v>
      </c>
      <c r="Z10" s="100">
        <v>2.0</v>
      </c>
      <c r="AA10" s="97">
        <v>0.0101</v>
      </c>
      <c r="AB10" s="100">
        <v>1.01</v>
      </c>
      <c r="AC10" s="102" t="s">
        <v>101</v>
      </c>
      <c r="AD10" s="102" t="s">
        <v>139</v>
      </c>
      <c r="AE10" s="100">
        <v>28.77</v>
      </c>
      <c r="AF10" s="103">
        <v>36822.0</v>
      </c>
      <c r="AG10" s="100">
        <v>13.43</v>
      </c>
      <c r="AH10" s="100">
        <v>0.75</v>
      </c>
      <c r="AI10" s="103">
        <v>46007.0</v>
      </c>
      <c r="AJ10" s="100">
        <v>0.8447</v>
      </c>
      <c r="AK10" s="102" t="s">
        <v>128</v>
      </c>
      <c r="AL10" s="102" t="s">
        <v>129</v>
      </c>
      <c r="AM10" s="102" t="s">
        <v>108</v>
      </c>
      <c r="AN10" s="100">
        <v>1000.0</v>
      </c>
      <c r="AO10" s="102" t="s">
        <v>110</v>
      </c>
      <c r="AP10" s="102" t="s">
        <v>110</v>
      </c>
      <c r="AQ10" s="102" t="s">
        <v>110</v>
      </c>
      <c r="AR10" s="102" t="s">
        <v>110</v>
      </c>
      <c r="AS10" s="102" t="s">
        <v>110</v>
      </c>
      <c r="AT10" s="102" t="s">
        <v>110</v>
      </c>
      <c r="AU10" s="102" t="s">
        <v>110</v>
      </c>
      <c r="AV10" s="109" t="s">
        <v>140</v>
      </c>
      <c r="AW10" s="102" t="s">
        <v>116</v>
      </c>
      <c r="AX10" s="110" t="s">
        <v>117</v>
      </c>
      <c r="AY10" s="110" t="s">
        <v>132</v>
      </c>
      <c r="AZ10" s="110" t="s">
        <v>119</v>
      </c>
    </row>
    <row r="11">
      <c r="A11" s="38">
        <v>7.0</v>
      </c>
      <c r="B11" s="67" t="s">
        <v>142</v>
      </c>
      <c r="C11" s="82" t="str">
        <f t="shared" si="1"/>
        <v>View</v>
      </c>
      <c r="D11" s="38" t="s">
        <v>143</v>
      </c>
      <c r="E11" s="83">
        <v>1.7215</v>
      </c>
      <c r="F11" s="87" t="str">
        <f t="shared" si="2"/>
        <v>Large Blend</v>
      </c>
      <c r="G11" s="71">
        <v>0.002</v>
      </c>
      <c r="H11" s="72">
        <v>0.0</v>
      </c>
      <c r="I11" s="72">
        <v>0.1304</v>
      </c>
      <c r="J11" s="72">
        <v>0.1818</v>
      </c>
      <c r="K11" s="72">
        <v>1.2395</v>
      </c>
      <c r="L11" s="72">
        <v>0.2641</v>
      </c>
      <c r="M11" s="72">
        <v>1.1998</v>
      </c>
      <c r="N11" s="73">
        <v>0.8221</v>
      </c>
      <c r="O11" s="73">
        <v>2.4335</v>
      </c>
      <c r="P11" s="73">
        <v>1.1755</v>
      </c>
      <c r="Q11" s="72">
        <v>0.2803</v>
      </c>
      <c r="R11" s="89">
        <v>4.22</v>
      </c>
      <c r="S11" s="91">
        <v>804.041257</v>
      </c>
      <c r="T11" s="93">
        <v>54.0</v>
      </c>
      <c r="U11" s="91">
        <v>11654.99673</v>
      </c>
      <c r="V11" s="95"/>
      <c r="W11" s="97">
        <v>0.0065</v>
      </c>
      <c r="X11" s="99">
        <v>0.0064</v>
      </c>
      <c r="Y11" s="100">
        <v>19.0</v>
      </c>
      <c r="Z11" s="100">
        <v>1.0</v>
      </c>
      <c r="AA11" s="97">
        <v>0.0107</v>
      </c>
      <c r="AB11" s="100">
        <v>1.05</v>
      </c>
      <c r="AC11" s="102" t="s">
        <v>101</v>
      </c>
      <c r="AD11" s="102" t="s">
        <v>145</v>
      </c>
      <c r="AE11" s="100">
        <v>30.7</v>
      </c>
      <c r="AF11" s="103">
        <v>38476.0</v>
      </c>
      <c r="AG11" s="100">
        <v>7.74</v>
      </c>
      <c r="AH11" s="100">
        <v>5.35</v>
      </c>
      <c r="AI11" s="103">
        <v>46013.0</v>
      </c>
      <c r="AJ11" s="100">
        <v>0.0968</v>
      </c>
      <c r="AK11" s="102" t="s">
        <v>128</v>
      </c>
      <c r="AL11" s="102" t="s">
        <v>129</v>
      </c>
      <c r="AM11" s="102" t="s">
        <v>108</v>
      </c>
      <c r="AN11" s="100">
        <v>1000.0</v>
      </c>
      <c r="AO11" s="102" t="s">
        <v>110</v>
      </c>
      <c r="AP11" s="102" t="s">
        <v>110</v>
      </c>
      <c r="AQ11" s="102" t="s">
        <v>110</v>
      </c>
      <c r="AR11" s="102" t="s">
        <v>110</v>
      </c>
      <c r="AS11" s="102" t="s">
        <v>110</v>
      </c>
      <c r="AT11" s="102" t="s">
        <v>110</v>
      </c>
      <c r="AU11" s="102" t="s">
        <v>110</v>
      </c>
      <c r="AV11" s="109" t="s">
        <v>146</v>
      </c>
      <c r="AW11" s="102" t="s">
        <v>116</v>
      </c>
      <c r="AX11" s="110" t="s">
        <v>117</v>
      </c>
      <c r="AY11" s="110" t="s">
        <v>132</v>
      </c>
      <c r="AZ11" s="110" t="s">
        <v>119</v>
      </c>
    </row>
    <row r="12">
      <c r="A12" s="38">
        <v>8.0</v>
      </c>
      <c r="B12" s="67" t="s">
        <v>148</v>
      </c>
      <c r="C12" s="82" t="str">
        <f t="shared" si="1"/>
        <v>View</v>
      </c>
      <c r="D12" s="38" t="s">
        <v>149</v>
      </c>
      <c r="E12" s="83">
        <v>1.7481</v>
      </c>
      <c r="F12" s="87" t="str">
        <f t="shared" si="2"/>
        <v>Large Blend</v>
      </c>
      <c r="G12" s="71">
        <v>0.0121</v>
      </c>
      <c r="H12" s="72">
        <v>0.0117</v>
      </c>
      <c r="I12" s="72">
        <v>0.1677</v>
      </c>
      <c r="J12" s="72">
        <v>0.3488</v>
      </c>
      <c r="K12" s="72">
        <v>1.7633</v>
      </c>
      <c r="L12" s="72">
        <v>0.2963</v>
      </c>
      <c r="M12" s="72">
        <v>1.5323</v>
      </c>
      <c r="N12" s="73">
        <v>0.7889</v>
      </c>
      <c r="O12" s="73">
        <v>3.0735</v>
      </c>
      <c r="P12" s="73">
        <v>1.2267</v>
      </c>
      <c r="Q12" s="72">
        <v>0.3653</v>
      </c>
      <c r="R12" s="89">
        <v>4.2</v>
      </c>
      <c r="S12" s="91">
        <v>262.508119</v>
      </c>
      <c r="T12" s="93">
        <v>43.0</v>
      </c>
      <c r="U12" s="91">
        <v>376.212261</v>
      </c>
      <c r="V12" s="95"/>
      <c r="W12" s="97">
        <v>0.0</v>
      </c>
      <c r="X12" s="99">
        <v>0.0</v>
      </c>
      <c r="Y12" s="100">
        <v>1.0</v>
      </c>
      <c r="Z12" s="100">
        <v>1.0</v>
      </c>
      <c r="AA12" s="97">
        <v>0.0142</v>
      </c>
      <c r="AB12" s="100">
        <v>1.26</v>
      </c>
      <c r="AC12" s="102" t="s">
        <v>101</v>
      </c>
      <c r="AD12" s="102" t="s">
        <v>105</v>
      </c>
      <c r="AE12" s="100">
        <v>24.02</v>
      </c>
      <c r="AF12" s="103">
        <v>32875.0</v>
      </c>
      <c r="AG12" s="100">
        <v>22.6</v>
      </c>
      <c r="AH12" s="100">
        <v>22.6</v>
      </c>
      <c r="AI12" s="103">
        <v>45995.0</v>
      </c>
      <c r="AJ12" s="100">
        <v>0.0433</v>
      </c>
      <c r="AK12" s="102" t="s">
        <v>107</v>
      </c>
      <c r="AL12" s="104"/>
      <c r="AM12" s="102" t="s">
        <v>108</v>
      </c>
      <c r="AN12" s="100">
        <v>1000.0</v>
      </c>
      <c r="AO12" s="102" t="s">
        <v>110</v>
      </c>
      <c r="AP12" s="102" t="s">
        <v>110</v>
      </c>
      <c r="AQ12" s="102" t="s">
        <v>110</v>
      </c>
      <c r="AR12" s="102" t="s">
        <v>110</v>
      </c>
      <c r="AS12" s="102" t="s">
        <v>110</v>
      </c>
      <c r="AT12" s="102" t="s">
        <v>110</v>
      </c>
      <c r="AU12" s="102" t="s">
        <v>110</v>
      </c>
      <c r="AV12" s="109" t="s">
        <v>150</v>
      </c>
      <c r="AW12" s="102" t="s">
        <v>116</v>
      </c>
      <c r="AX12" s="110" t="s">
        <v>117</v>
      </c>
      <c r="AY12" s="110" t="s">
        <v>118</v>
      </c>
      <c r="AZ12" s="110" t="s">
        <v>119</v>
      </c>
    </row>
    <row r="13">
      <c r="A13" s="38">
        <v>9.0</v>
      </c>
      <c r="B13" s="67" t="s">
        <v>131</v>
      </c>
      <c r="C13" s="82" t="str">
        <f t="shared" si="1"/>
        <v>View</v>
      </c>
      <c r="D13" s="38" t="s">
        <v>151</v>
      </c>
      <c r="E13" s="83">
        <v>1.6863</v>
      </c>
      <c r="F13" s="87" t="str">
        <f t="shared" si="2"/>
        <v>Large Blend</v>
      </c>
      <c r="G13" s="71">
        <v>0.0026</v>
      </c>
      <c r="H13" s="72">
        <v>0.0086</v>
      </c>
      <c r="I13" s="72">
        <v>0.1187</v>
      </c>
      <c r="J13" s="72">
        <v>0.1979</v>
      </c>
      <c r="K13" s="72">
        <v>1.1799</v>
      </c>
      <c r="L13" s="72">
        <v>0.2248</v>
      </c>
      <c r="M13" s="72">
        <v>1.1527</v>
      </c>
      <c r="N13" s="73">
        <v>0.8332</v>
      </c>
      <c r="O13" s="73">
        <v>2.7136</v>
      </c>
      <c r="P13" s="73">
        <v>1.2776</v>
      </c>
      <c r="Q13" s="72">
        <v>0.2692</v>
      </c>
      <c r="R13" s="89">
        <v>4.18</v>
      </c>
      <c r="S13" s="91">
        <v>9156.246933</v>
      </c>
      <c r="T13" s="93">
        <v>127.0</v>
      </c>
      <c r="U13" s="91">
        <v>31084.77767</v>
      </c>
      <c r="V13" s="100" t="s">
        <v>127</v>
      </c>
      <c r="W13" s="97">
        <v>0.0086</v>
      </c>
      <c r="X13" s="99">
        <v>0.01</v>
      </c>
      <c r="Y13" s="100">
        <v>11.0</v>
      </c>
      <c r="Z13" s="100">
        <v>1.0</v>
      </c>
      <c r="AA13" s="97">
        <v>0.0101</v>
      </c>
      <c r="AB13" s="100">
        <v>1.02</v>
      </c>
      <c r="AC13" s="102" t="s">
        <v>101</v>
      </c>
      <c r="AD13" s="102" t="s">
        <v>152</v>
      </c>
      <c r="AE13" s="100">
        <v>25.58</v>
      </c>
      <c r="AF13" s="103">
        <v>43543.0</v>
      </c>
      <c r="AG13" s="100">
        <v>6.79</v>
      </c>
      <c r="AH13" s="100">
        <v>5.09</v>
      </c>
      <c r="AI13" s="103">
        <v>46007.0</v>
      </c>
      <c r="AJ13" s="100">
        <v>0.1363</v>
      </c>
      <c r="AK13" s="102" t="s">
        <v>128</v>
      </c>
      <c r="AL13" s="102" t="s">
        <v>129</v>
      </c>
      <c r="AM13" s="102" t="s">
        <v>108</v>
      </c>
      <c r="AN13" s="100">
        <v>1000.0</v>
      </c>
      <c r="AO13" s="102" t="s">
        <v>110</v>
      </c>
      <c r="AP13" s="102" t="s">
        <v>110</v>
      </c>
      <c r="AQ13" s="102" t="s">
        <v>110</v>
      </c>
      <c r="AR13" s="102" t="s">
        <v>110</v>
      </c>
      <c r="AS13" s="102" t="s">
        <v>110</v>
      </c>
      <c r="AT13" s="102" t="s">
        <v>110</v>
      </c>
      <c r="AU13" s="102" t="s">
        <v>110</v>
      </c>
      <c r="AV13" s="109" t="s">
        <v>153</v>
      </c>
      <c r="AW13" s="102" t="s">
        <v>116</v>
      </c>
      <c r="AX13" s="110" t="s">
        <v>117</v>
      </c>
      <c r="AY13" s="110" t="s">
        <v>132</v>
      </c>
      <c r="AZ13" s="110" t="s">
        <v>119</v>
      </c>
    </row>
    <row r="14">
      <c r="A14" s="38">
        <v>10.0</v>
      </c>
      <c r="B14" s="67" t="s">
        <v>108</v>
      </c>
      <c r="C14" s="82" t="str">
        <f t="shared" si="1"/>
        <v>View</v>
      </c>
      <c r="D14" s="38" t="s">
        <v>155</v>
      </c>
      <c r="E14" s="83">
        <v>1.4138</v>
      </c>
      <c r="F14" s="87" t="str">
        <f t="shared" si="2"/>
        <v>Large Blend</v>
      </c>
      <c r="G14" s="71">
        <v>9.0E-4</v>
      </c>
      <c r="H14" s="72">
        <v>0.0085</v>
      </c>
      <c r="I14" s="72">
        <v>0.106</v>
      </c>
      <c r="J14" s="72">
        <v>0.1754</v>
      </c>
      <c r="K14" s="72">
        <v>0.8859</v>
      </c>
      <c r="L14" s="72">
        <v>0.1929</v>
      </c>
      <c r="M14" s="72">
        <v>0.9845</v>
      </c>
      <c r="N14" s="73">
        <v>0.75</v>
      </c>
      <c r="O14" s="73">
        <v>2.1387</v>
      </c>
      <c r="P14" s="73">
        <v>1.0784</v>
      </c>
      <c r="Q14" s="72">
        <v>0.245</v>
      </c>
      <c r="R14" s="89">
        <v>3.9</v>
      </c>
      <c r="S14" s="91">
        <v>6811.147183</v>
      </c>
      <c r="T14" s="93">
        <v>504.0</v>
      </c>
      <c r="U14" s="91">
        <v>713339.7859</v>
      </c>
      <c r="V14" s="100" t="s">
        <v>156</v>
      </c>
      <c r="W14" s="97">
        <v>0.0103</v>
      </c>
      <c r="X14" s="99">
        <v>0.0106</v>
      </c>
      <c r="Y14" s="100">
        <v>29.0</v>
      </c>
      <c r="Z14" s="100">
        <v>27.0</v>
      </c>
      <c r="AA14" s="97">
        <v>0.0097</v>
      </c>
      <c r="AB14" s="100">
        <v>1.0</v>
      </c>
      <c r="AC14" s="102" t="s">
        <v>101</v>
      </c>
      <c r="AD14" s="102" t="s">
        <v>105</v>
      </c>
      <c r="AE14" s="100">
        <v>27.59</v>
      </c>
      <c r="AF14" s="103">
        <v>33991.0</v>
      </c>
      <c r="AG14" s="100">
        <v>32.96</v>
      </c>
      <c r="AH14" s="100">
        <v>32.96</v>
      </c>
      <c r="AI14" s="103">
        <v>46010.0</v>
      </c>
      <c r="AJ14" s="100">
        <v>1.9934</v>
      </c>
      <c r="AK14" s="102" t="s">
        <v>128</v>
      </c>
      <c r="AL14" s="102" t="s">
        <v>129</v>
      </c>
      <c r="AM14" s="102" t="s">
        <v>108</v>
      </c>
      <c r="AN14" s="100">
        <v>1000.0</v>
      </c>
      <c r="AO14" s="102" t="s">
        <v>110</v>
      </c>
      <c r="AP14" s="102" t="s">
        <v>110</v>
      </c>
      <c r="AQ14" s="102" t="s">
        <v>110</v>
      </c>
      <c r="AR14" s="102" t="s">
        <v>110</v>
      </c>
      <c r="AS14" s="102" t="s">
        <v>110</v>
      </c>
      <c r="AT14" s="102" t="s">
        <v>110</v>
      </c>
      <c r="AU14" s="102" t="s">
        <v>110</v>
      </c>
      <c r="AV14" s="109" t="s">
        <v>157</v>
      </c>
      <c r="AW14" s="102" t="s">
        <v>116</v>
      </c>
      <c r="AX14" s="110" t="s">
        <v>117</v>
      </c>
      <c r="AY14" s="110" t="s">
        <v>132</v>
      </c>
      <c r="AZ14" s="110" t="s">
        <v>119</v>
      </c>
    </row>
    <row r="15">
      <c r="A15" s="38">
        <v>11.0</v>
      </c>
      <c r="B15" s="67" t="s">
        <v>158</v>
      </c>
      <c r="C15" s="82" t="str">
        <f t="shared" si="1"/>
        <v>View</v>
      </c>
      <c r="D15" s="38" t="s">
        <v>159</v>
      </c>
      <c r="E15" s="83">
        <v>1.4307</v>
      </c>
      <c r="F15" s="87" t="str">
        <f t="shared" si="2"/>
        <v>Large Growth</v>
      </c>
      <c r="G15" s="71">
        <v>0.0045</v>
      </c>
      <c r="H15" s="72">
        <v>0.0033</v>
      </c>
      <c r="I15" s="72">
        <v>0.1429</v>
      </c>
      <c r="J15" s="72">
        <v>0.1868</v>
      </c>
      <c r="K15" s="72">
        <v>1.0761</v>
      </c>
      <c r="L15" s="72">
        <v>0.2468</v>
      </c>
      <c r="M15" s="72">
        <v>1.1563</v>
      </c>
      <c r="N15" s="73">
        <v>0.7629</v>
      </c>
      <c r="O15" s="73">
        <v>2.0292</v>
      </c>
      <c r="P15" s="73">
        <v>1.1879</v>
      </c>
      <c r="Q15" s="72">
        <v>0.2806</v>
      </c>
      <c r="R15" s="89">
        <v>4.05</v>
      </c>
      <c r="S15" s="91">
        <v>359.167303</v>
      </c>
      <c r="T15" s="93">
        <v>214.0</v>
      </c>
      <c r="U15" s="91">
        <v>1915.233774</v>
      </c>
      <c r="V15" s="95"/>
      <c r="W15" s="97">
        <v>0.0044</v>
      </c>
      <c r="X15" s="99">
        <v>0.006</v>
      </c>
      <c r="Y15" s="100">
        <v>22.0</v>
      </c>
      <c r="Z15" s="100">
        <v>63.0</v>
      </c>
      <c r="AA15" s="97">
        <v>0.0111</v>
      </c>
      <c r="AB15" s="100">
        <v>1.07</v>
      </c>
      <c r="AC15" s="102" t="s">
        <v>101</v>
      </c>
      <c r="AD15" s="102" t="s">
        <v>105</v>
      </c>
      <c r="AE15" s="100">
        <v>33.1</v>
      </c>
      <c r="AF15" s="103">
        <v>43816.0</v>
      </c>
      <c r="AG15" s="100">
        <v>6.05</v>
      </c>
      <c r="AH15" s="100">
        <v>4.76</v>
      </c>
      <c r="AI15" s="103">
        <v>46017.0</v>
      </c>
      <c r="AJ15" s="100">
        <v>0.0197</v>
      </c>
      <c r="AK15" s="102" t="s">
        <v>160</v>
      </c>
      <c r="AL15" s="102" t="s">
        <v>129</v>
      </c>
      <c r="AM15" s="102" t="s">
        <v>161</v>
      </c>
      <c r="AN15" s="100">
        <v>1010.0</v>
      </c>
      <c r="AO15" s="102" t="s">
        <v>110</v>
      </c>
      <c r="AP15" s="102" t="s">
        <v>110</v>
      </c>
      <c r="AQ15" s="102" t="s">
        <v>110</v>
      </c>
      <c r="AR15" s="102" t="s">
        <v>110</v>
      </c>
      <c r="AS15" s="102" t="s">
        <v>110</v>
      </c>
      <c r="AT15" s="102" t="s">
        <v>110</v>
      </c>
      <c r="AU15" s="102" t="s">
        <v>110</v>
      </c>
      <c r="AV15" s="109" t="s">
        <v>162</v>
      </c>
      <c r="AW15" s="102" t="s">
        <v>164</v>
      </c>
      <c r="AX15" s="110" t="s">
        <v>117</v>
      </c>
      <c r="AY15" s="110" t="s">
        <v>132</v>
      </c>
      <c r="AZ15" s="110" t="s">
        <v>165</v>
      </c>
    </row>
    <row r="16">
      <c r="A16" s="38">
        <v>12.0</v>
      </c>
      <c r="B16" s="67" t="s">
        <v>166</v>
      </c>
      <c r="C16" s="82" t="str">
        <f t="shared" si="1"/>
        <v>View</v>
      </c>
      <c r="D16" s="38" t="s">
        <v>167</v>
      </c>
      <c r="E16" s="83">
        <v>1.6109</v>
      </c>
      <c r="F16" s="87" t="str">
        <f t="shared" si="2"/>
        <v>Large Growth</v>
      </c>
      <c r="G16" s="71">
        <v>0.0015</v>
      </c>
      <c r="H16" s="72">
        <v>0.0156</v>
      </c>
      <c r="I16" s="72">
        <v>0.1392</v>
      </c>
      <c r="J16" s="72">
        <v>0.2172</v>
      </c>
      <c r="K16" s="72">
        <v>1.4747</v>
      </c>
      <c r="L16" s="72">
        <v>0.2892</v>
      </c>
      <c r="M16" s="72">
        <v>1.29</v>
      </c>
      <c r="N16" s="73">
        <v>0.7245</v>
      </c>
      <c r="O16" s="73">
        <v>2.3553</v>
      </c>
      <c r="P16" s="73">
        <v>1.1461</v>
      </c>
      <c r="Q16" s="72">
        <v>0.3061</v>
      </c>
      <c r="R16" s="89">
        <v>4.04</v>
      </c>
      <c r="S16" s="91">
        <v>380.615735</v>
      </c>
      <c r="T16" s="93">
        <v>144.0</v>
      </c>
      <c r="U16" s="91">
        <v>1026.532271</v>
      </c>
      <c r="V16" s="95"/>
      <c r="W16" s="97">
        <v>0.0032</v>
      </c>
      <c r="X16" s="99">
        <v>0.0031</v>
      </c>
      <c r="Y16" s="100">
        <v>10.0</v>
      </c>
      <c r="Z16" s="100">
        <v>13.0</v>
      </c>
      <c r="AA16" s="97">
        <v>0.0127</v>
      </c>
      <c r="AB16" s="100">
        <v>1.15</v>
      </c>
      <c r="AC16" s="102" t="s">
        <v>101</v>
      </c>
      <c r="AD16" s="102" t="s">
        <v>168</v>
      </c>
      <c r="AE16" s="100">
        <v>32.41</v>
      </c>
      <c r="AF16" s="103">
        <v>43844.0</v>
      </c>
      <c r="AG16" s="100">
        <v>5.97</v>
      </c>
      <c r="AH16" s="100">
        <v>0.75</v>
      </c>
      <c r="AI16" s="103">
        <v>46007.0</v>
      </c>
      <c r="AJ16" s="100">
        <v>0.0638</v>
      </c>
      <c r="AK16" s="102" t="s">
        <v>128</v>
      </c>
      <c r="AL16" s="102" t="s">
        <v>169</v>
      </c>
      <c r="AM16" s="102" t="s">
        <v>161</v>
      </c>
      <c r="AN16" s="100">
        <v>1010.0</v>
      </c>
      <c r="AO16" s="102" t="s">
        <v>110</v>
      </c>
      <c r="AP16" s="102" t="s">
        <v>110</v>
      </c>
      <c r="AQ16" s="102" t="s">
        <v>110</v>
      </c>
      <c r="AR16" s="102" t="s">
        <v>110</v>
      </c>
      <c r="AS16" s="102" t="s">
        <v>110</v>
      </c>
      <c r="AT16" s="102" t="s">
        <v>110</v>
      </c>
      <c r="AU16" s="102" t="s">
        <v>110</v>
      </c>
      <c r="AV16" s="109" t="s">
        <v>170</v>
      </c>
      <c r="AW16" s="102" t="s">
        <v>164</v>
      </c>
      <c r="AX16" s="110" t="s">
        <v>117</v>
      </c>
      <c r="AY16" s="110" t="s">
        <v>132</v>
      </c>
      <c r="AZ16" s="110" t="s">
        <v>165</v>
      </c>
    </row>
    <row r="17">
      <c r="A17" s="38">
        <v>13.0</v>
      </c>
      <c r="B17" s="67" t="s">
        <v>171</v>
      </c>
      <c r="C17" s="82" t="str">
        <f t="shared" si="1"/>
        <v>View</v>
      </c>
      <c r="D17" s="38" t="s">
        <v>172</v>
      </c>
      <c r="E17" s="83">
        <v>1.48</v>
      </c>
      <c r="F17" s="87" t="str">
        <f t="shared" si="2"/>
        <v>Large Growth</v>
      </c>
      <c r="G17" s="71">
        <v>5.0E-4</v>
      </c>
      <c r="H17" s="72">
        <v>0.0088</v>
      </c>
      <c r="I17" s="72">
        <v>0.1234</v>
      </c>
      <c r="J17" s="72">
        <v>0.2128</v>
      </c>
      <c r="K17" s="72">
        <v>1.0984</v>
      </c>
      <c r="L17" s="72">
        <v>0.2416</v>
      </c>
      <c r="M17" s="72">
        <v>1.0637</v>
      </c>
      <c r="N17" s="73">
        <v>0.709</v>
      </c>
      <c r="O17" s="73">
        <v>2.2658</v>
      </c>
      <c r="P17" s="73">
        <v>1.0454</v>
      </c>
      <c r="Q17" s="72">
        <v>0.2772</v>
      </c>
      <c r="R17" s="89">
        <v>3.73</v>
      </c>
      <c r="S17" s="91">
        <v>-3.077071</v>
      </c>
      <c r="T17" s="93">
        <v>506.0</v>
      </c>
      <c r="U17" s="91">
        <v>570.625937</v>
      </c>
      <c r="V17" s="95"/>
      <c r="W17" s="97">
        <v>0.0093</v>
      </c>
      <c r="X17" s="99">
        <v>0.0095</v>
      </c>
      <c r="Y17" s="100">
        <v>11.0</v>
      </c>
      <c r="Z17" s="100">
        <v>60.0</v>
      </c>
      <c r="AA17" s="97">
        <v>0.011</v>
      </c>
      <c r="AB17" s="100">
        <v>1.08</v>
      </c>
      <c r="AC17" s="102" t="s">
        <v>101</v>
      </c>
      <c r="AD17" s="102" t="s">
        <v>105</v>
      </c>
      <c r="AE17" s="100">
        <v>29.73</v>
      </c>
      <c r="AF17" s="103">
        <v>43566.0</v>
      </c>
      <c r="AG17" s="100">
        <v>6.73</v>
      </c>
      <c r="AH17" s="100">
        <v>6.73</v>
      </c>
      <c r="AI17" s="103">
        <v>46021.0</v>
      </c>
      <c r="AJ17" s="100">
        <v>0.6114</v>
      </c>
      <c r="AK17" s="102" t="s">
        <v>135</v>
      </c>
      <c r="AL17" s="102" t="s">
        <v>129</v>
      </c>
      <c r="AM17" s="102" t="s">
        <v>161</v>
      </c>
      <c r="AN17" s="100">
        <v>1010.0</v>
      </c>
      <c r="AO17" s="102" t="s">
        <v>110</v>
      </c>
      <c r="AP17" s="102" t="s">
        <v>110</v>
      </c>
      <c r="AQ17" s="102" t="s">
        <v>110</v>
      </c>
      <c r="AR17" s="102" t="s">
        <v>110</v>
      </c>
      <c r="AS17" s="102" t="s">
        <v>110</v>
      </c>
      <c r="AT17" s="102" t="s">
        <v>110</v>
      </c>
      <c r="AU17" s="102" t="s">
        <v>110</v>
      </c>
      <c r="AV17" s="109" t="s">
        <v>173</v>
      </c>
      <c r="AW17" s="102" t="s">
        <v>164</v>
      </c>
      <c r="AX17" s="110" t="s">
        <v>117</v>
      </c>
      <c r="AY17" s="110" t="s">
        <v>132</v>
      </c>
      <c r="AZ17" s="110" t="s">
        <v>165</v>
      </c>
    </row>
    <row r="18">
      <c r="A18" s="38">
        <v>14.0</v>
      </c>
      <c r="B18" s="67" t="s">
        <v>175</v>
      </c>
      <c r="C18" s="82" t="str">
        <f t="shared" si="1"/>
        <v>View</v>
      </c>
      <c r="D18" s="38" t="s">
        <v>176</v>
      </c>
      <c r="E18" s="83">
        <v>1.9037</v>
      </c>
      <c r="F18" s="87" t="str">
        <f t="shared" si="2"/>
        <v>Large Growth</v>
      </c>
      <c r="G18" s="71">
        <v>0.0063</v>
      </c>
      <c r="H18" s="72">
        <v>0.0174</v>
      </c>
      <c r="I18" s="72">
        <v>0.2294</v>
      </c>
      <c r="J18" s="72">
        <v>0.3857</v>
      </c>
      <c r="K18" s="72">
        <v>2.2143</v>
      </c>
      <c r="L18" s="72">
        <v>0.4008</v>
      </c>
      <c r="M18" s="72">
        <v>1.4391</v>
      </c>
      <c r="N18" s="73">
        <v>0.6875</v>
      </c>
      <c r="O18" s="73">
        <v>2.9456</v>
      </c>
      <c r="P18" s="73">
        <v>1.0735</v>
      </c>
      <c r="Q18" s="72">
        <v>0.4008</v>
      </c>
      <c r="R18" s="89">
        <v>3.45</v>
      </c>
      <c r="S18" s="91">
        <v>1324.775544</v>
      </c>
      <c r="T18" s="93">
        <v>52.0</v>
      </c>
      <c r="U18" s="91">
        <v>4918.37215</v>
      </c>
      <c r="V18" s="95"/>
      <c r="W18" s="97">
        <v>0.0</v>
      </c>
      <c r="X18" s="99">
        <v>6.0E-4</v>
      </c>
      <c r="Y18" s="100">
        <v>1.0</v>
      </c>
      <c r="Z18" s="100">
        <v>1.0</v>
      </c>
      <c r="AA18" s="97">
        <v>0.0144</v>
      </c>
      <c r="AB18" s="100">
        <v>1.26</v>
      </c>
      <c r="AC18" s="102" t="s">
        <v>101</v>
      </c>
      <c r="AD18" s="102" t="s">
        <v>105</v>
      </c>
      <c r="AE18" s="100">
        <v>32.56</v>
      </c>
      <c r="AF18" s="103">
        <v>41274.0</v>
      </c>
      <c r="AG18" s="100">
        <v>13.09</v>
      </c>
      <c r="AH18" s="100">
        <v>4.76</v>
      </c>
      <c r="AI18" s="103">
        <v>46008.0</v>
      </c>
      <c r="AJ18" s="100">
        <v>8.0851</v>
      </c>
      <c r="AK18" s="102" t="s">
        <v>107</v>
      </c>
      <c r="AL18" s="104"/>
      <c r="AM18" s="102" t="s">
        <v>161</v>
      </c>
      <c r="AN18" s="100">
        <v>1010.0</v>
      </c>
      <c r="AO18" s="102" t="s">
        <v>110</v>
      </c>
      <c r="AP18" s="102" t="s">
        <v>110</v>
      </c>
      <c r="AQ18" s="102" t="s">
        <v>110</v>
      </c>
      <c r="AR18" s="102" t="s">
        <v>110</v>
      </c>
      <c r="AS18" s="102" t="s">
        <v>110</v>
      </c>
      <c r="AT18" s="102" t="s">
        <v>110</v>
      </c>
      <c r="AU18" s="102" t="s">
        <v>110</v>
      </c>
      <c r="AV18" s="109" t="s">
        <v>177</v>
      </c>
      <c r="AW18" s="102" t="s">
        <v>164</v>
      </c>
      <c r="AX18" s="110" t="s">
        <v>117</v>
      </c>
      <c r="AY18" s="110" t="s">
        <v>118</v>
      </c>
      <c r="AZ18" s="110" t="s">
        <v>165</v>
      </c>
    </row>
    <row r="19">
      <c r="A19" s="38">
        <v>15.0</v>
      </c>
      <c r="B19" s="67" t="s">
        <v>147</v>
      </c>
      <c r="C19" s="82" t="str">
        <f t="shared" si="1"/>
        <v>View</v>
      </c>
      <c r="D19" s="38" t="s">
        <v>178</v>
      </c>
      <c r="E19" s="83">
        <v>1.8104</v>
      </c>
      <c r="F19" s="87" t="str">
        <f t="shared" si="2"/>
        <v>Large Growth</v>
      </c>
      <c r="G19" s="71">
        <v>0.005</v>
      </c>
      <c r="H19" s="72">
        <v>0.0036</v>
      </c>
      <c r="I19" s="72">
        <v>0.1111</v>
      </c>
      <c r="J19" s="72">
        <v>0.1899</v>
      </c>
      <c r="K19" s="72">
        <v>1.422</v>
      </c>
      <c r="L19" s="72">
        <v>0.327</v>
      </c>
      <c r="M19" s="72">
        <v>1.0931</v>
      </c>
      <c r="N19" s="73">
        <v>0.6486</v>
      </c>
      <c r="O19" s="73">
        <v>2.809</v>
      </c>
      <c r="P19" s="73">
        <v>0.9639</v>
      </c>
      <c r="Q19" s="72">
        <v>0.3306</v>
      </c>
      <c r="R19" s="89">
        <v>3.2</v>
      </c>
      <c r="S19" s="91">
        <v>276.85236</v>
      </c>
      <c r="T19" s="93">
        <v>104.0</v>
      </c>
      <c r="U19" s="91">
        <v>1932.918203</v>
      </c>
      <c r="V19" s="100" t="s">
        <v>127</v>
      </c>
      <c r="W19" s="97">
        <v>9.0E-4</v>
      </c>
      <c r="X19" s="99">
        <v>0.0012</v>
      </c>
      <c r="Y19" s="100">
        <v>20.0</v>
      </c>
      <c r="Z19" s="100">
        <v>16.0</v>
      </c>
      <c r="AA19" s="97">
        <v>0.0113</v>
      </c>
      <c r="AB19" s="100">
        <v>1.13</v>
      </c>
      <c r="AC19" s="102" t="s">
        <v>101</v>
      </c>
      <c r="AD19" s="102" t="s">
        <v>105</v>
      </c>
      <c r="AE19" s="100">
        <v>31.72</v>
      </c>
      <c r="AF19" s="103">
        <v>43129.0</v>
      </c>
      <c r="AG19" s="100">
        <v>7.93</v>
      </c>
      <c r="AH19" s="100">
        <v>3.0</v>
      </c>
      <c r="AI19" s="103">
        <v>46009.0</v>
      </c>
      <c r="AJ19" s="100">
        <v>0.1026</v>
      </c>
      <c r="AK19" s="102" t="s">
        <v>107</v>
      </c>
      <c r="AL19" s="102" t="s">
        <v>169</v>
      </c>
      <c r="AM19" s="102" t="s">
        <v>161</v>
      </c>
      <c r="AN19" s="100">
        <v>1010.0</v>
      </c>
      <c r="AO19" s="102" t="s">
        <v>110</v>
      </c>
      <c r="AP19" s="102" t="s">
        <v>110</v>
      </c>
      <c r="AQ19" s="102" t="s">
        <v>110</v>
      </c>
      <c r="AR19" s="102" t="s">
        <v>110</v>
      </c>
      <c r="AS19" s="102" t="s">
        <v>110</v>
      </c>
      <c r="AT19" s="102" t="s">
        <v>110</v>
      </c>
      <c r="AU19" s="102" t="s">
        <v>110</v>
      </c>
      <c r="AV19" s="109" t="s">
        <v>180</v>
      </c>
      <c r="AW19" s="102" t="s">
        <v>164</v>
      </c>
      <c r="AX19" s="110" t="s">
        <v>117</v>
      </c>
      <c r="AY19" s="110" t="s">
        <v>132</v>
      </c>
      <c r="AZ19" s="110" t="s">
        <v>165</v>
      </c>
    </row>
    <row r="20">
      <c r="A20" s="38">
        <v>16.0</v>
      </c>
      <c r="B20" s="67" t="s">
        <v>161</v>
      </c>
      <c r="C20" s="82" t="str">
        <f t="shared" si="1"/>
        <v>View</v>
      </c>
      <c r="D20" s="38" t="s">
        <v>181</v>
      </c>
      <c r="E20" s="83">
        <v>1.5543</v>
      </c>
      <c r="F20" s="87" t="str">
        <f t="shared" si="2"/>
        <v>Large Growth</v>
      </c>
      <c r="G20" s="71">
        <v>0.0018</v>
      </c>
      <c r="H20" s="72">
        <v>6.0E-4</v>
      </c>
      <c r="I20" s="72">
        <v>0.1079</v>
      </c>
      <c r="J20" s="72">
        <v>0.1676</v>
      </c>
      <c r="K20" s="72">
        <v>1.295</v>
      </c>
      <c r="L20" s="72">
        <v>0.3161</v>
      </c>
      <c r="M20" s="72">
        <v>1.0441</v>
      </c>
      <c r="N20" s="73">
        <v>0.6135</v>
      </c>
      <c r="O20" s="73">
        <v>2.2327</v>
      </c>
      <c r="P20" s="73">
        <v>0.9212</v>
      </c>
      <c r="Q20" s="72">
        <v>0.3272</v>
      </c>
      <c r="R20" s="89">
        <v>3.13</v>
      </c>
      <c r="S20" s="91">
        <v>1301.033087</v>
      </c>
      <c r="T20" s="93">
        <v>396.0</v>
      </c>
      <c r="U20" s="91">
        <v>125699.5884</v>
      </c>
      <c r="V20" s="100" t="s">
        <v>156</v>
      </c>
      <c r="W20" s="97">
        <v>0.0038</v>
      </c>
      <c r="X20" s="99">
        <v>0.0036</v>
      </c>
      <c r="Y20" s="100">
        <v>35.0</v>
      </c>
      <c r="Z20" s="100">
        <v>33.0</v>
      </c>
      <c r="AA20" s="97">
        <v>0.0121</v>
      </c>
      <c r="AB20" s="100">
        <v>1.15</v>
      </c>
      <c r="AC20" s="102" t="s">
        <v>101</v>
      </c>
      <c r="AD20" s="102" t="s">
        <v>182</v>
      </c>
      <c r="AE20" s="100">
        <v>36.91</v>
      </c>
      <c r="AF20" s="103">
        <v>36668.0</v>
      </c>
      <c r="AG20" s="100">
        <v>13.43</v>
      </c>
      <c r="AH20" s="100">
        <v>0.75</v>
      </c>
      <c r="AI20" s="103">
        <v>46007.0</v>
      </c>
      <c r="AJ20" s="100">
        <v>0.4742</v>
      </c>
      <c r="AK20" s="102" t="s">
        <v>128</v>
      </c>
      <c r="AL20" s="102" t="s">
        <v>129</v>
      </c>
      <c r="AM20" s="102" t="s">
        <v>161</v>
      </c>
      <c r="AN20" s="100">
        <v>1010.0</v>
      </c>
      <c r="AO20" s="102" t="s">
        <v>110</v>
      </c>
      <c r="AP20" s="102" t="s">
        <v>110</v>
      </c>
      <c r="AQ20" s="102" t="s">
        <v>110</v>
      </c>
      <c r="AR20" s="102" t="s">
        <v>110</v>
      </c>
      <c r="AS20" s="102" t="s">
        <v>110</v>
      </c>
      <c r="AT20" s="102" t="s">
        <v>110</v>
      </c>
      <c r="AU20" s="102" t="s">
        <v>110</v>
      </c>
      <c r="AV20" s="109" t="s">
        <v>183</v>
      </c>
      <c r="AW20" s="102" t="s">
        <v>164</v>
      </c>
      <c r="AX20" s="110" t="s">
        <v>117</v>
      </c>
      <c r="AY20" s="110" t="s">
        <v>132</v>
      </c>
      <c r="AZ20" s="110" t="s">
        <v>165</v>
      </c>
    </row>
    <row r="21">
      <c r="A21" s="38">
        <v>17.0</v>
      </c>
      <c r="B21" s="67" t="s">
        <v>185</v>
      </c>
      <c r="C21" s="82" t="str">
        <f t="shared" si="1"/>
        <v>View</v>
      </c>
      <c r="D21" s="38" t="s">
        <v>186</v>
      </c>
      <c r="E21" s="83">
        <v>1.5959</v>
      </c>
      <c r="F21" s="87" t="str">
        <f t="shared" si="2"/>
        <v>Large Growth</v>
      </c>
      <c r="G21" s="71">
        <v>0.0052</v>
      </c>
      <c r="H21" s="72">
        <v>0.0059</v>
      </c>
      <c r="I21" s="72">
        <v>0.1145</v>
      </c>
      <c r="J21" s="72">
        <v>0.1972</v>
      </c>
      <c r="K21" s="72">
        <v>1.3962</v>
      </c>
      <c r="L21" s="72">
        <v>0.3485</v>
      </c>
      <c r="M21" s="72">
        <v>1.032</v>
      </c>
      <c r="N21" s="73">
        <v>0.5759</v>
      </c>
      <c r="O21" s="73">
        <v>2.4299</v>
      </c>
      <c r="P21" s="73">
        <v>0.8734</v>
      </c>
      <c r="Q21" s="72">
        <v>0.3532</v>
      </c>
      <c r="R21" s="89">
        <v>2.85</v>
      </c>
      <c r="S21" s="91">
        <v>-89.645206</v>
      </c>
      <c r="T21" s="93">
        <v>106.0</v>
      </c>
      <c r="U21" s="91">
        <v>2101.35643</v>
      </c>
      <c r="V21" s="95"/>
      <c r="W21" s="97">
        <v>0.0165</v>
      </c>
      <c r="X21" s="99">
        <v>0.0022</v>
      </c>
      <c r="Y21" s="100">
        <v>16.0</v>
      </c>
      <c r="Z21" s="100">
        <v>19.0</v>
      </c>
      <c r="AA21" s="97">
        <v>0.0127</v>
      </c>
      <c r="AB21" s="100">
        <v>1.17</v>
      </c>
      <c r="AC21" s="102" t="s">
        <v>101</v>
      </c>
      <c r="AD21" s="102" t="s">
        <v>105</v>
      </c>
      <c r="AE21" s="100">
        <v>34.32</v>
      </c>
      <c r="AF21" s="103">
        <v>36543.0</v>
      </c>
      <c r="AG21" s="100">
        <v>21.93</v>
      </c>
      <c r="AH21" s="100">
        <v>3.92</v>
      </c>
      <c r="AI21" s="103">
        <v>46022.0</v>
      </c>
      <c r="AJ21" s="100">
        <v>0.0192</v>
      </c>
      <c r="AK21" s="102" t="s">
        <v>128</v>
      </c>
      <c r="AL21" s="104"/>
      <c r="AM21" s="102" t="s">
        <v>161</v>
      </c>
      <c r="AN21" s="100">
        <v>1010.0</v>
      </c>
      <c r="AO21" s="102" t="s">
        <v>110</v>
      </c>
      <c r="AP21" s="102" t="s">
        <v>110</v>
      </c>
      <c r="AQ21" s="102" t="s">
        <v>110</v>
      </c>
      <c r="AR21" s="102" t="s">
        <v>110</v>
      </c>
      <c r="AS21" s="102" t="s">
        <v>110</v>
      </c>
      <c r="AT21" s="102" t="s">
        <v>110</v>
      </c>
      <c r="AU21" s="102" t="s">
        <v>110</v>
      </c>
      <c r="AV21" s="109" t="s">
        <v>187</v>
      </c>
      <c r="AW21" s="102" t="s">
        <v>164</v>
      </c>
      <c r="AX21" s="110" t="s">
        <v>117</v>
      </c>
      <c r="AY21" s="110" t="s">
        <v>118</v>
      </c>
      <c r="AZ21" s="110" t="s">
        <v>165</v>
      </c>
    </row>
    <row r="22">
      <c r="A22" s="38">
        <v>18.0</v>
      </c>
      <c r="B22" s="67" t="s">
        <v>188</v>
      </c>
      <c r="C22" s="82" t="str">
        <f t="shared" si="1"/>
        <v>View</v>
      </c>
      <c r="D22" s="38" t="s">
        <v>189</v>
      </c>
      <c r="E22" s="83">
        <v>1.7385</v>
      </c>
      <c r="F22" s="87" t="str">
        <f t="shared" si="2"/>
        <v>Large Growth</v>
      </c>
      <c r="G22" s="71">
        <v>0.0095</v>
      </c>
      <c r="H22" s="72">
        <v>0.0115</v>
      </c>
      <c r="I22" s="72">
        <v>0.1783</v>
      </c>
      <c r="J22" s="72">
        <v>0.293</v>
      </c>
      <c r="K22" s="72">
        <v>1.9302</v>
      </c>
      <c r="L22" s="72">
        <v>0.411</v>
      </c>
      <c r="M22" s="72">
        <v>1.159</v>
      </c>
      <c r="N22" s="73">
        <v>0.5683</v>
      </c>
      <c r="O22" s="73">
        <v>2.5606</v>
      </c>
      <c r="P22" s="73">
        <v>0.8548</v>
      </c>
      <c r="Q22" s="72">
        <v>0.411</v>
      </c>
      <c r="R22" s="89">
        <v>2.74</v>
      </c>
      <c r="S22" s="91">
        <v>-44.929892</v>
      </c>
      <c r="T22" s="93">
        <v>71.0</v>
      </c>
      <c r="U22" s="91">
        <v>2576.017883</v>
      </c>
      <c r="V22" s="95"/>
      <c r="W22" s="97">
        <v>0.0</v>
      </c>
      <c r="X22" s="99">
        <v>0.0038</v>
      </c>
      <c r="Y22" s="100">
        <v>4.0</v>
      </c>
      <c r="Z22" s="100">
        <v>2.0</v>
      </c>
      <c r="AA22" s="97">
        <v>0.0145</v>
      </c>
      <c r="AB22" s="100">
        <v>1.26</v>
      </c>
      <c r="AC22" s="102" t="s">
        <v>101</v>
      </c>
      <c r="AD22" s="102" t="s">
        <v>105</v>
      </c>
      <c r="AE22" s="100">
        <v>37.79</v>
      </c>
      <c r="AF22" s="103">
        <v>40541.0</v>
      </c>
      <c r="AG22" s="100">
        <v>21.27</v>
      </c>
      <c r="AH22" s="100">
        <v>4.76</v>
      </c>
      <c r="AI22" s="103">
        <v>46008.0</v>
      </c>
      <c r="AJ22" s="100">
        <v>3.9188</v>
      </c>
      <c r="AK22" s="102" t="s">
        <v>107</v>
      </c>
      <c r="AL22" s="104"/>
      <c r="AM22" s="102" t="s">
        <v>161</v>
      </c>
      <c r="AN22" s="100">
        <v>1010.0</v>
      </c>
      <c r="AO22" s="102" t="s">
        <v>110</v>
      </c>
      <c r="AP22" s="102" t="s">
        <v>110</v>
      </c>
      <c r="AQ22" s="102" t="s">
        <v>110</v>
      </c>
      <c r="AR22" s="102" t="s">
        <v>110</v>
      </c>
      <c r="AS22" s="102" t="s">
        <v>110</v>
      </c>
      <c r="AT22" s="102" t="s">
        <v>110</v>
      </c>
      <c r="AU22" s="102" t="s">
        <v>110</v>
      </c>
      <c r="AV22" s="109" t="s">
        <v>190</v>
      </c>
      <c r="AW22" s="102" t="s">
        <v>164</v>
      </c>
      <c r="AX22" s="110" t="s">
        <v>117</v>
      </c>
      <c r="AY22" s="110" t="s">
        <v>118</v>
      </c>
      <c r="AZ22" s="110" t="s">
        <v>165</v>
      </c>
    </row>
    <row r="23">
      <c r="A23" s="38">
        <v>19.0</v>
      </c>
      <c r="B23" s="67" t="s">
        <v>192</v>
      </c>
      <c r="C23" s="82" t="str">
        <f t="shared" si="1"/>
        <v>View</v>
      </c>
      <c r="D23" s="38" t="s">
        <v>193</v>
      </c>
      <c r="E23" s="83">
        <v>1.1903</v>
      </c>
      <c r="F23" s="87" t="str">
        <f t="shared" si="2"/>
        <v>Large Value</v>
      </c>
      <c r="G23" s="71">
        <v>0.0063</v>
      </c>
      <c r="H23" s="72">
        <v>0.0204</v>
      </c>
      <c r="I23" s="72">
        <v>0.1228</v>
      </c>
      <c r="J23" s="72">
        <v>0.2212</v>
      </c>
      <c r="K23" s="72">
        <v>0.6928</v>
      </c>
      <c r="L23" s="72">
        <v>0.1504</v>
      </c>
      <c r="M23" s="72">
        <v>1.098</v>
      </c>
      <c r="N23" s="73">
        <v>0.9651</v>
      </c>
      <c r="O23" s="73">
        <v>1.8655</v>
      </c>
      <c r="P23" s="73">
        <v>1.5535</v>
      </c>
      <c r="Q23" s="72">
        <v>0.1523</v>
      </c>
      <c r="R23" s="89">
        <v>6.91</v>
      </c>
      <c r="S23" s="91">
        <v>1222.212735</v>
      </c>
      <c r="T23" s="93">
        <v>108.0</v>
      </c>
      <c r="U23" s="91">
        <v>46033.99774</v>
      </c>
      <c r="V23" s="95"/>
      <c r="W23" s="97">
        <v>0.0122</v>
      </c>
      <c r="X23" s="99">
        <v>0.0135</v>
      </c>
      <c r="Y23" s="100">
        <v>9.0</v>
      </c>
      <c r="Z23" s="100">
        <v>9.0</v>
      </c>
      <c r="AA23" s="97">
        <v>0.0081</v>
      </c>
      <c r="AB23" s="100">
        <v>0.79</v>
      </c>
      <c r="AC23" s="102" t="s">
        <v>101</v>
      </c>
      <c r="AD23" s="102" t="s">
        <v>182</v>
      </c>
      <c r="AE23" s="100">
        <v>20.77</v>
      </c>
      <c r="AF23" s="103">
        <v>36069.0</v>
      </c>
      <c r="AG23" s="100">
        <v>13.27</v>
      </c>
      <c r="AH23" s="100">
        <v>6.26</v>
      </c>
      <c r="AI23" s="103">
        <v>46013.0</v>
      </c>
      <c r="AJ23" s="100">
        <v>1.8148</v>
      </c>
      <c r="AK23" s="102" t="s">
        <v>128</v>
      </c>
      <c r="AL23" s="104"/>
      <c r="AM23" s="102" t="s">
        <v>194</v>
      </c>
      <c r="AN23" s="100">
        <v>1020.0</v>
      </c>
      <c r="AO23" s="102" t="s">
        <v>110</v>
      </c>
      <c r="AP23" s="102" t="s">
        <v>110</v>
      </c>
      <c r="AQ23" s="102" t="s">
        <v>110</v>
      </c>
      <c r="AR23" s="102" t="s">
        <v>110</v>
      </c>
      <c r="AS23" s="102" t="s">
        <v>110</v>
      </c>
      <c r="AT23" s="102" t="s">
        <v>110</v>
      </c>
      <c r="AU23" s="102" t="s">
        <v>110</v>
      </c>
      <c r="AV23" s="109" t="s">
        <v>195</v>
      </c>
      <c r="AW23" s="102" t="s">
        <v>196</v>
      </c>
      <c r="AX23" s="110" t="s">
        <v>117</v>
      </c>
      <c r="AY23" s="110" t="s">
        <v>118</v>
      </c>
      <c r="AZ23" s="110" t="s">
        <v>197</v>
      </c>
    </row>
    <row r="24">
      <c r="A24" s="38">
        <v>20.0</v>
      </c>
      <c r="B24" s="67" t="s">
        <v>198</v>
      </c>
      <c r="C24" s="82" t="str">
        <f t="shared" si="1"/>
        <v>View</v>
      </c>
      <c r="D24" s="38" t="s">
        <v>200</v>
      </c>
      <c r="E24" s="83">
        <v>1.0968</v>
      </c>
      <c r="F24" s="87" t="str">
        <f t="shared" si="2"/>
        <v>Large Value</v>
      </c>
      <c r="G24" s="71">
        <v>0.0102</v>
      </c>
      <c r="H24" s="72">
        <v>0.0219</v>
      </c>
      <c r="I24" s="72">
        <v>0.1773</v>
      </c>
      <c r="J24" s="72">
        <v>0.3074</v>
      </c>
      <c r="K24" s="72">
        <v>0.7033</v>
      </c>
      <c r="L24" s="72">
        <v>0.1328</v>
      </c>
      <c r="M24" s="72">
        <v>1.1531</v>
      </c>
      <c r="N24" s="73">
        <v>0.9517</v>
      </c>
      <c r="O24" s="73">
        <v>1.7177</v>
      </c>
      <c r="P24" s="73">
        <v>1.596</v>
      </c>
      <c r="Q24" s="72">
        <v>0.162</v>
      </c>
      <c r="R24" s="89">
        <v>6.71</v>
      </c>
      <c r="S24" s="91">
        <v>-101.570975</v>
      </c>
      <c r="T24" s="93">
        <v>55.0</v>
      </c>
      <c r="U24" s="91">
        <v>1630.093423</v>
      </c>
      <c r="V24" s="95"/>
      <c r="W24" s="97">
        <v>0.0167</v>
      </c>
      <c r="X24" s="99">
        <v>0.0177</v>
      </c>
      <c r="Y24" s="100">
        <v>1.0</v>
      </c>
      <c r="Z24" s="100">
        <v>8.0</v>
      </c>
      <c r="AA24" s="97">
        <v>0.0088</v>
      </c>
      <c r="AB24" s="100">
        <v>0.75</v>
      </c>
      <c r="AC24" s="102" t="s">
        <v>101</v>
      </c>
      <c r="AD24" s="102" t="s">
        <v>201</v>
      </c>
      <c r="AE24" s="100">
        <v>15.85</v>
      </c>
      <c r="AF24" s="103">
        <v>34246.0</v>
      </c>
      <c r="AG24" s="100">
        <v>4.93</v>
      </c>
      <c r="AH24" s="100">
        <v>1.38</v>
      </c>
      <c r="AI24" s="103">
        <v>46006.0</v>
      </c>
      <c r="AJ24" s="100">
        <v>1.6422</v>
      </c>
      <c r="AK24" s="102" t="s">
        <v>128</v>
      </c>
      <c r="AL24" s="104"/>
      <c r="AM24" s="102" t="s">
        <v>194</v>
      </c>
      <c r="AN24" s="100">
        <v>1020.0</v>
      </c>
      <c r="AO24" s="102" t="s">
        <v>110</v>
      </c>
      <c r="AP24" s="102" t="s">
        <v>110</v>
      </c>
      <c r="AQ24" s="102" t="s">
        <v>110</v>
      </c>
      <c r="AR24" s="102" t="s">
        <v>110</v>
      </c>
      <c r="AS24" s="102" t="s">
        <v>110</v>
      </c>
      <c r="AT24" s="102" t="s">
        <v>110</v>
      </c>
      <c r="AU24" s="102" t="s">
        <v>110</v>
      </c>
      <c r="AV24" s="109" t="s">
        <v>203</v>
      </c>
      <c r="AW24" s="102" t="s">
        <v>196</v>
      </c>
      <c r="AX24" s="110" t="s">
        <v>117</v>
      </c>
      <c r="AY24" s="110" t="s">
        <v>118</v>
      </c>
      <c r="AZ24" s="110" t="s">
        <v>197</v>
      </c>
    </row>
    <row r="25">
      <c r="A25" s="38">
        <v>21.0</v>
      </c>
      <c r="B25" s="67" t="s">
        <v>206</v>
      </c>
      <c r="C25" s="82" t="str">
        <f t="shared" si="1"/>
        <v>View</v>
      </c>
      <c r="D25" s="38" t="s">
        <v>207</v>
      </c>
      <c r="E25" s="83">
        <v>1.3867</v>
      </c>
      <c r="F25" s="87" t="str">
        <f t="shared" si="2"/>
        <v>Large Value</v>
      </c>
      <c r="G25" s="71">
        <v>0.0078</v>
      </c>
      <c r="H25" s="72">
        <v>0.0107</v>
      </c>
      <c r="I25" s="72">
        <v>0.1179</v>
      </c>
      <c r="J25" s="72">
        <v>0.1899</v>
      </c>
      <c r="K25" s="72">
        <v>0.8333</v>
      </c>
      <c r="L25" s="72">
        <v>0.184</v>
      </c>
      <c r="M25" s="72">
        <v>1.1552</v>
      </c>
      <c r="N25" s="73">
        <v>0.9528</v>
      </c>
      <c r="O25" s="73">
        <v>2.0724</v>
      </c>
      <c r="P25" s="73">
        <v>1.3811</v>
      </c>
      <c r="Q25" s="72">
        <v>0.2035</v>
      </c>
      <c r="R25" s="89">
        <v>5.5</v>
      </c>
      <c r="S25" s="91">
        <v>65.197617</v>
      </c>
      <c r="T25" s="93">
        <v>101.0</v>
      </c>
      <c r="U25" s="91">
        <v>2041.471273</v>
      </c>
      <c r="V25" s="95"/>
      <c r="W25" s="97">
        <v>0.014</v>
      </c>
      <c r="X25" s="99">
        <v>0.0126</v>
      </c>
      <c r="Y25" s="100">
        <v>22.0</v>
      </c>
      <c r="Z25" s="100">
        <v>4.0</v>
      </c>
      <c r="AA25" s="97">
        <v>0.0089</v>
      </c>
      <c r="AB25" s="100">
        <v>0.89</v>
      </c>
      <c r="AC25" s="102" t="s">
        <v>101</v>
      </c>
      <c r="AD25" s="102" t="s">
        <v>105</v>
      </c>
      <c r="AE25" s="100">
        <v>21.45</v>
      </c>
      <c r="AF25" s="103">
        <v>38903.0</v>
      </c>
      <c r="AG25" s="100">
        <v>10.77</v>
      </c>
      <c r="AH25" s="100">
        <v>10.77</v>
      </c>
      <c r="AI25" s="103">
        <v>46001.0</v>
      </c>
      <c r="AJ25" s="100">
        <v>0.7557</v>
      </c>
      <c r="AK25" s="102" t="s">
        <v>160</v>
      </c>
      <c r="AL25" s="104"/>
      <c r="AM25" s="102" t="s">
        <v>194</v>
      </c>
      <c r="AN25" s="100">
        <v>1020.0</v>
      </c>
      <c r="AO25" s="102" t="s">
        <v>110</v>
      </c>
      <c r="AP25" s="102" t="s">
        <v>110</v>
      </c>
      <c r="AQ25" s="102" t="s">
        <v>110</v>
      </c>
      <c r="AR25" s="102" t="s">
        <v>110</v>
      </c>
      <c r="AS25" s="102" t="s">
        <v>110</v>
      </c>
      <c r="AT25" s="102" t="s">
        <v>110</v>
      </c>
      <c r="AU25" s="102" t="s">
        <v>110</v>
      </c>
      <c r="AV25" s="109" t="s">
        <v>209</v>
      </c>
      <c r="AW25" s="102" t="s">
        <v>196</v>
      </c>
      <c r="AX25" s="110" t="s">
        <v>117</v>
      </c>
      <c r="AY25" s="110" t="s">
        <v>118</v>
      </c>
      <c r="AZ25" s="110" t="s">
        <v>197</v>
      </c>
    </row>
    <row r="26">
      <c r="A26" s="38">
        <v>22.0</v>
      </c>
      <c r="B26" s="67" t="s">
        <v>210</v>
      </c>
      <c r="C26" s="82" t="str">
        <f t="shared" si="1"/>
        <v>View</v>
      </c>
      <c r="D26" s="38" t="s">
        <v>211</v>
      </c>
      <c r="E26" s="83">
        <v>1.1936</v>
      </c>
      <c r="F26" s="87" t="str">
        <f t="shared" si="2"/>
        <v>Large Value</v>
      </c>
      <c r="G26" s="71">
        <v>0.0047</v>
      </c>
      <c r="H26" s="72">
        <v>0.0034</v>
      </c>
      <c r="I26" s="72">
        <v>0.0347</v>
      </c>
      <c r="J26" s="72">
        <v>0.1535</v>
      </c>
      <c r="K26" s="72">
        <v>0.586</v>
      </c>
      <c r="L26" s="72">
        <v>0.1192</v>
      </c>
      <c r="M26" s="72">
        <v>0.8692</v>
      </c>
      <c r="N26" s="73">
        <v>0.8527</v>
      </c>
      <c r="O26" s="73">
        <v>2.0112</v>
      </c>
      <c r="P26" s="73">
        <v>1.3909</v>
      </c>
      <c r="Q26" s="72">
        <v>0.1837</v>
      </c>
      <c r="R26" s="89">
        <v>4.65</v>
      </c>
      <c r="S26" s="91">
        <v>-62.819337</v>
      </c>
      <c r="T26" s="93">
        <v>54.0</v>
      </c>
      <c r="U26" s="91">
        <v>414.020621</v>
      </c>
      <c r="V26" s="95"/>
      <c r="W26" s="97">
        <v>0.0215</v>
      </c>
      <c r="X26" s="99">
        <v>0.023</v>
      </c>
      <c r="Y26" s="100">
        <v>63.0</v>
      </c>
      <c r="Z26" s="100">
        <v>24.0</v>
      </c>
      <c r="AA26" s="97">
        <v>0.0072</v>
      </c>
      <c r="AB26" s="100">
        <v>0.69</v>
      </c>
      <c r="AC26" s="102" t="s">
        <v>101</v>
      </c>
      <c r="AD26" s="102" t="s">
        <v>105</v>
      </c>
      <c r="AE26" s="100">
        <v>19.06</v>
      </c>
      <c r="AF26" s="103">
        <v>43962.0</v>
      </c>
      <c r="AG26" s="100">
        <v>5.65</v>
      </c>
      <c r="AH26" s="100">
        <v>2.01</v>
      </c>
      <c r="AI26" s="103">
        <v>46021.0</v>
      </c>
      <c r="AJ26" s="100">
        <v>0.1242</v>
      </c>
      <c r="AK26" s="102" t="s">
        <v>160</v>
      </c>
      <c r="AL26" s="102" t="s">
        <v>129</v>
      </c>
      <c r="AM26" s="102" t="s">
        <v>194</v>
      </c>
      <c r="AN26" s="100">
        <v>1020.0</v>
      </c>
      <c r="AO26" s="102" t="s">
        <v>110</v>
      </c>
      <c r="AP26" s="102" t="s">
        <v>110</v>
      </c>
      <c r="AQ26" s="102" t="s">
        <v>110</v>
      </c>
      <c r="AR26" s="102" t="s">
        <v>110</v>
      </c>
      <c r="AS26" s="102" t="s">
        <v>110</v>
      </c>
      <c r="AT26" s="102" t="s">
        <v>110</v>
      </c>
      <c r="AU26" s="102" t="s">
        <v>110</v>
      </c>
      <c r="AV26" s="109" t="s">
        <v>212</v>
      </c>
      <c r="AW26" s="102" t="s">
        <v>196</v>
      </c>
      <c r="AX26" s="110" t="s">
        <v>117</v>
      </c>
      <c r="AY26" s="110" t="s">
        <v>132</v>
      </c>
      <c r="AZ26" s="110" t="s">
        <v>197</v>
      </c>
    </row>
    <row r="27">
      <c r="A27" s="38">
        <v>23.0</v>
      </c>
      <c r="B27" s="67" t="s">
        <v>141</v>
      </c>
      <c r="C27" s="82" t="str">
        <f t="shared" si="1"/>
        <v>View</v>
      </c>
      <c r="D27" s="38" t="s">
        <v>213</v>
      </c>
      <c r="E27" s="83">
        <v>1.3431</v>
      </c>
      <c r="F27" s="87" t="str">
        <f t="shared" si="2"/>
        <v>Large Value</v>
      </c>
      <c r="G27" s="71">
        <v>0.0037</v>
      </c>
      <c r="H27" s="72">
        <v>0.0044</v>
      </c>
      <c r="I27" s="72">
        <v>0.0923</v>
      </c>
      <c r="J27" s="72">
        <v>0.1707</v>
      </c>
      <c r="K27" s="72">
        <v>0.6855</v>
      </c>
      <c r="L27" s="72">
        <v>0.1444</v>
      </c>
      <c r="M27" s="72">
        <v>0.9018</v>
      </c>
      <c r="N27" s="73">
        <v>0.8088</v>
      </c>
      <c r="O27" s="73">
        <v>2.0797</v>
      </c>
      <c r="P27" s="73">
        <v>1.1896</v>
      </c>
      <c r="Q27" s="72">
        <v>0.2138</v>
      </c>
      <c r="R27" s="89">
        <v>4.1</v>
      </c>
      <c r="S27" s="91">
        <v>4.758089</v>
      </c>
      <c r="T27" s="93">
        <v>132.0</v>
      </c>
      <c r="U27" s="91">
        <v>493.708634</v>
      </c>
      <c r="V27" s="100" t="s">
        <v>127</v>
      </c>
      <c r="W27" s="97">
        <v>0.0159</v>
      </c>
      <c r="X27" s="99">
        <v>0.0173</v>
      </c>
      <c r="Y27" s="100">
        <v>46.0</v>
      </c>
      <c r="Z27" s="100">
        <v>9.0</v>
      </c>
      <c r="AA27" s="97">
        <v>0.0077</v>
      </c>
      <c r="AB27" s="100">
        <v>0.85</v>
      </c>
      <c r="AC27" s="102" t="s">
        <v>101</v>
      </c>
      <c r="AD27" s="102" t="s">
        <v>201</v>
      </c>
      <c r="AE27" s="100">
        <v>22.38</v>
      </c>
      <c r="AF27" s="103">
        <v>41257.0</v>
      </c>
      <c r="AG27" s="100">
        <v>12.18</v>
      </c>
      <c r="AH27" s="100">
        <v>0.84</v>
      </c>
      <c r="AI27" s="103">
        <v>46010.0</v>
      </c>
      <c r="AJ27" s="100">
        <v>0.5411</v>
      </c>
      <c r="AK27" s="102" t="s">
        <v>128</v>
      </c>
      <c r="AL27" s="102" t="s">
        <v>129</v>
      </c>
      <c r="AM27" s="102" t="s">
        <v>194</v>
      </c>
      <c r="AN27" s="100">
        <v>1020.0</v>
      </c>
      <c r="AO27" s="102" t="s">
        <v>110</v>
      </c>
      <c r="AP27" s="102" t="s">
        <v>110</v>
      </c>
      <c r="AQ27" s="102" t="s">
        <v>110</v>
      </c>
      <c r="AR27" s="102" t="s">
        <v>110</v>
      </c>
      <c r="AS27" s="102" t="s">
        <v>110</v>
      </c>
      <c r="AT27" s="102" t="s">
        <v>110</v>
      </c>
      <c r="AU27" s="102" t="s">
        <v>110</v>
      </c>
      <c r="AV27" s="109" t="s">
        <v>215</v>
      </c>
      <c r="AW27" s="102" t="s">
        <v>196</v>
      </c>
      <c r="AX27" s="110" t="s">
        <v>117</v>
      </c>
      <c r="AY27" s="110" t="s">
        <v>132</v>
      </c>
      <c r="AZ27" s="110" t="s">
        <v>197</v>
      </c>
    </row>
    <row r="28">
      <c r="A28" s="38">
        <v>24.0</v>
      </c>
      <c r="B28" s="67" t="s">
        <v>216</v>
      </c>
      <c r="C28" s="82" t="str">
        <f t="shared" si="1"/>
        <v>View</v>
      </c>
      <c r="D28" s="38" t="s">
        <v>217</v>
      </c>
      <c r="E28" s="83">
        <v>1.2612</v>
      </c>
      <c r="F28" s="87" t="str">
        <f t="shared" si="2"/>
        <v>Large Value</v>
      </c>
      <c r="G28" s="71">
        <v>0.0015</v>
      </c>
      <c r="H28" s="72">
        <v>0.0111</v>
      </c>
      <c r="I28" s="72">
        <v>0.1392</v>
      </c>
      <c r="J28" s="72">
        <v>0.1976</v>
      </c>
      <c r="K28" s="72">
        <v>0.7564</v>
      </c>
      <c r="L28" s="72">
        <v>0.1839</v>
      </c>
      <c r="M28" s="72">
        <v>0.9755</v>
      </c>
      <c r="N28" s="73">
        <v>0.7821</v>
      </c>
      <c r="O28" s="73">
        <v>1.9201</v>
      </c>
      <c r="P28" s="73">
        <v>1.1403</v>
      </c>
      <c r="Q28" s="72">
        <v>0.2342</v>
      </c>
      <c r="R28" s="89">
        <v>4.01</v>
      </c>
      <c r="S28" s="91">
        <v>2.956415</v>
      </c>
      <c r="T28" s="93">
        <v>131.0</v>
      </c>
      <c r="U28" s="91">
        <v>1121.397712</v>
      </c>
      <c r="V28" s="95"/>
      <c r="W28" s="97">
        <v>0.0152</v>
      </c>
      <c r="X28" s="99">
        <v>0.0159</v>
      </c>
      <c r="Y28" s="100">
        <v>18.0</v>
      </c>
      <c r="Z28" s="100">
        <v>6.0</v>
      </c>
      <c r="AA28" s="97">
        <v>0.0093</v>
      </c>
      <c r="AB28" s="100">
        <v>0.96</v>
      </c>
      <c r="AC28" s="102" t="s">
        <v>101</v>
      </c>
      <c r="AD28" s="102" t="s">
        <v>201</v>
      </c>
      <c r="AE28" s="100">
        <v>21.42</v>
      </c>
      <c r="AF28" s="103">
        <v>42625.0</v>
      </c>
      <c r="AG28" s="100">
        <v>9.31</v>
      </c>
      <c r="AH28" s="100">
        <v>6.34</v>
      </c>
      <c r="AI28" s="103">
        <v>46010.0</v>
      </c>
      <c r="AJ28" s="100">
        <v>0.377</v>
      </c>
      <c r="AK28" s="102" t="s">
        <v>128</v>
      </c>
      <c r="AL28" s="102" t="s">
        <v>129</v>
      </c>
      <c r="AM28" s="102" t="s">
        <v>194</v>
      </c>
      <c r="AN28" s="100">
        <v>1020.0</v>
      </c>
      <c r="AO28" s="102" t="s">
        <v>110</v>
      </c>
      <c r="AP28" s="102" t="s">
        <v>110</v>
      </c>
      <c r="AQ28" s="102" t="s">
        <v>110</v>
      </c>
      <c r="AR28" s="102" t="s">
        <v>110</v>
      </c>
      <c r="AS28" s="102" t="s">
        <v>110</v>
      </c>
      <c r="AT28" s="102" t="s">
        <v>110</v>
      </c>
      <c r="AU28" s="102" t="s">
        <v>110</v>
      </c>
      <c r="AV28" s="109" t="s">
        <v>219</v>
      </c>
      <c r="AW28" s="102" t="s">
        <v>196</v>
      </c>
      <c r="AX28" s="110" t="s">
        <v>117</v>
      </c>
      <c r="AY28" s="110" t="s">
        <v>132</v>
      </c>
      <c r="AZ28" s="110" t="s">
        <v>197</v>
      </c>
    </row>
    <row r="29">
      <c r="A29" s="38">
        <v>25.0</v>
      </c>
      <c r="B29" s="67" t="s">
        <v>194</v>
      </c>
      <c r="C29" s="82" t="str">
        <f t="shared" si="1"/>
        <v>View</v>
      </c>
      <c r="D29" s="38" t="s">
        <v>220</v>
      </c>
      <c r="E29" s="83">
        <v>0.748</v>
      </c>
      <c r="F29" s="87" t="str">
        <f t="shared" si="2"/>
        <v>Large Value</v>
      </c>
      <c r="G29" s="71">
        <v>0.0018</v>
      </c>
      <c r="H29" s="72">
        <v>0.0203</v>
      </c>
      <c r="I29" s="72">
        <v>0.0974</v>
      </c>
      <c r="J29" s="72">
        <v>0.1716</v>
      </c>
      <c r="K29" s="72">
        <v>0.4946</v>
      </c>
      <c r="L29" s="72">
        <v>0.1571</v>
      </c>
      <c r="M29" s="72">
        <v>0.7386</v>
      </c>
      <c r="N29" s="73">
        <v>0.5929</v>
      </c>
      <c r="O29" s="73">
        <v>1.2337</v>
      </c>
      <c r="P29" s="73">
        <v>0.939</v>
      </c>
      <c r="Q29" s="72">
        <v>0.1903</v>
      </c>
      <c r="R29" s="89">
        <v>3.66</v>
      </c>
      <c r="S29" s="91">
        <v>2207.579281</v>
      </c>
      <c r="T29" s="93">
        <v>875.0</v>
      </c>
      <c r="U29" s="91">
        <v>71081.3258</v>
      </c>
      <c r="V29" s="100" t="s">
        <v>156</v>
      </c>
      <c r="W29" s="97">
        <v>0.0185</v>
      </c>
      <c r="X29" s="99">
        <v>0.0166</v>
      </c>
      <c r="Y29" s="100">
        <v>43.0</v>
      </c>
      <c r="Z29" s="100">
        <v>52.0</v>
      </c>
      <c r="AA29" s="97">
        <v>0.0084</v>
      </c>
      <c r="AB29" s="100">
        <v>0.86</v>
      </c>
      <c r="AC29" s="102" t="s">
        <v>101</v>
      </c>
      <c r="AD29" s="102" t="s">
        <v>182</v>
      </c>
      <c r="AE29" s="100">
        <v>20.85</v>
      </c>
      <c r="AF29" s="103">
        <v>36668.0</v>
      </c>
      <c r="AG29" s="100">
        <v>13.43</v>
      </c>
      <c r="AH29" s="100">
        <v>0.75</v>
      </c>
      <c r="AI29" s="103">
        <v>46007.0</v>
      </c>
      <c r="AJ29" s="100">
        <v>1.0189</v>
      </c>
      <c r="AK29" s="102" t="s">
        <v>128</v>
      </c>
      <c r="AL29" s="102" t="s">
        <v>129</v>
      </c>
      <c r="AM29" s="102" t="s">
        <v>194</v>
      </c>
      <c r="AN29" s="100">
        <v>1020.0</v>
      </c>
      <c r="AO29" s="102" t="s">
        <v>110</v>
      </c>
      <c r="AP29" s="102" t="s">
        <v>110</v>
      </c>
      <c r="AQ29" s="102" t="s">
        <v>110</v>
      </c>
      <c r="AR29" s="102" t="s">
        <v>110</v>
      </c>
      <c r="AS29" s="102" t="s">
        <v>110</v>
      </c>
      <c r="AT29" s="102" t="s">
        <v>110</v>
      </c>
      <c r="AU29" s="102" t="s">
        <v>110</v>
      </c>
      <c r="AV29" s="109" t="s">
        <v>221</v>
      </c>
      <c r="AW29" s="102" t="s">
        <v>196</v>
      </c>
      <c r="AX29" s="110" t="s">
        <v>117</v>
      </c>
      <c r="AY29" s="110" t="s">
        <v>132</v>
      </c>
      <c r="AZ29" s="110" t="s">
        <v>197</v>
      </c>
    </row>
    <row r="30">
      <c r="A30" s="38">
        <v>26.0</v>
      </c>
      <c r="B30" s="67" t="s">
        <v>223</v>
      </c>
      <c r="C30" s="82" t="str">
        <f t="shared" si="1"/>
        <v>View</v>
      </c>
      <c r="D30" s="38" t="s">
        <v>224</v>
      </c>
      <c r="E30" s="83">
        <v>1.0486</v>
      </c>
      <c r="F30" s="87" t="str">
        <f t="shared" si="2"/>
        <v>Large Value</v>
      </c>
      <c r="G30" s="71">
        <v>0.0087</v>
      </c>
      <c r="H30" s="72">
        <v>0.0162</v>
      </c>
      <c r="I30" s="72">
        <v>0.111</v>
      </c>
      <c r="J30" s="72">
        <v>0.1565</v>
      </c>
      <c r="K30" s="72">
        <v>0.8734</v>
      </c>
      <c r="L30" s="72">
        <v>0.242</v>
      </c>
      <c r="M30" s="72">
        <v>0.9891</v>
      </c>
      <c r="N30" s="73">
        <v>0.6114</v>
      </c>
      <c r="O30" s="73">
        <v>2.044</v>
      </c>
      <c r="P30" s="73">
        <v>1.043</v>
      </c>
      <c r="Q30" s="72">
        <v>0.2789</v>
      </c>
      <c r="R30" s="89">
        <v>3.38</v>
      </c>
      <c r="S30" s="91">
        <v>51.359521</v>
      </c>
      <c r="T30" s="93">
        <v>28.0</v>
      </c>
      <c r="U30" s="91">
        <v>8303.715629</v>
      </c>
      <c r="V30" s="95"/>
      <c r="W30" s="97">
        <v>0.0</v>
      </c>
      <c r="X30" s="99">
        <v>0.0052</v>
      </c>
      <c r="Y30" s="100">
        <v>60.0</v>
      </c>
      <c r="Z30" s="100">
        <v>3.0</v>
      </c>
      <c r="AA30" s="97">
        <v>0.0112</v>
      </c>
      <c r="AB30" s="100">
        <v>1.05</v>
      </c>
      <c r="AC30" s="102" t="s">
        <v>101</v>
      </c>
      <c r="AD30" s="102" t="s">
        <v>105</v>
      </c>
      <c r="AE30" s="100">
        <v>20.08</v>
      </c>
      <c r="AF30" s="103">
        <v>42704.0</v>
      </c>
      <c r="AG30" s="100">
        <v>29.19</v>
      </c>
      <c r="AH30" s="100">
        <v>3.42</v>
      </c>
      <c r="AI30" s="103">
        <v>46002.0</v>
      </c>
      <c r="AJ30" s="100">
        <v>0.4771</v>
      </c>
      <c r="AK30" s="102" t="s">
        <v>107</v>
      </c>
      <c r="AL30" s="104"/>
      <c r="AM30" s="102" t="s">
        <v>194</v>
      </c>
      <c r="AN30" s="100">
        <v>1020.0</v>
      </c>
      <c r="AO30" s="102" t="s">
        <v>110</v>
      </c>
      <c r="AP30" s="102" t="s">
        <v>110</v>
      </c>
      <c r="AQ30" s="102" t="s">
        <v>110</v>
      </c>
      <c r="AR30" s="102" t="s">
        <v>110</v>
      </c>
      <c r="AS30" s="102" t="s">
        <v>110</v>
      </c>
      <c r="AT30" s="102" t="s">
        <v>110</v>
      </c>
      <c r="AU30" s="102" t="s">
        <v>110</v>
      </c>
      <c r="AV30" s="109" t="s">
        <v>226</v>
      </c>
      <c r="AW30" s="102" t="s">
        <v>196</v>
      </c>
      <c r="AX30" s="110" t="s">
        <v>117</v>
      </c>
      <c r="AY30" s="110" t="s">
        <v>118</v>
      </c>
      <c r="AZ30" s="110" t="s">
        <v>197</v>
      </c>
    </row>
    <row r="31">
      <c r="A31" s="38">
        <v>27.0</v>
      </c>
      <c r="B31" s="67" t="s">
        <v>228</v>
      </c>
      <c r="C31" s="82" t="str">
        <f t="shared" si="1"/>
        <v>View</v>
      </c>
      <c r="D31" s="38" t="s">
        <v>229</v>
      </c>
      <c r="E31" s="83">
        <v>1.3568</v>
      </c>
      <c r="F31" s="87" t="str">
        <f t="shared" si="2"/>
        <v>Large Value</v>
      </c>
      <c r="G31" s="71">
        <v>0.0059</v>
      </c>
      <c r="H31" s="72">
        <v>0.0109</v>
      </c>
      <c r="I31" s="72">
        <v>0.1071</v>
      </c>
      <c r="J31" s="72">
        <v>0.2274</v>
      </c>
      <c r="K31" s="72">
        <v>0.9644</v>
      </c>
      <c r="L31" s="72">
        <v>0.2414</v>
      </c>
      <c r="M31" s="72">
        <v>0.8971</v>
      </c>
      <c r="N31" s="73">
        <v>0.6207</v>
      </c>
      <c r="O31" s="73">
        <v>2.4819</v>
      </c>
      <c r="P31" s="73">
        <v>0.9722</v>
      </c>
      <c r="Q31" s="72">
        <v>0.3048</v>
      </c>
      <c r="R31" s="89">
        <v>2.87</v>
      </c>
      <c r="S31" s="91">
        <v>120.936249</v>
      </c>
      <c r="T31" s="93">
        <v>25.0</v>
      </c>
      <c r="U31" s="91">
        <v>958.363267</v>
      </c>
      <c r="V31" s="95"/>
      <c r="W31" s="97">
        <v>0.0</v>
      </c>
      <c r="X31" s="99">
        <v>0.0095</v>
      </c>
      <c r="Y31" s="100">
        <v>8.0</v>
      </c>
      <c r="Z31" s="100">
        <v>1.0</v>
      </c>
      <c r="AA31" s="97">
        <v>0.0108</v>
      </c>
      <c r="AB31" s="100">
        <v>0.95</v>
      </c>
      <c r="AC31" s="102" t="s">
        <v>101</v>
      </c>
      <c r="AD31" s="102" t="s">
        <v>105</v>
      </c>
      <c r="AE31" s="100">
        <v>21.75</v>
      </c>
      <c r="AF31" s="103">
        <v>42746.0</v>
      </c>
      <c r="AG31" s="100">
        <v>8.98</v>
      </c>
      <c r="AH31" s="100">
        <v>8.98</v>
      </c>
      <c r="AI31" s="103">
        <v>46020.0</v>
      </c>
      <c r="AJ31" s="100">
        <v>0.49</v>
      </c>
      <c r="AK31" s="102" t="s">
        <v>107</v>
      </c>
      <c r="AL31" s="102" t="s">
        <v>169</v>
      </c>
      <c r="AM31" s="102" t="s">
        <v>194</v>
      </c>
      <c r="AN31" s="100">
        <v>1020.0</v>
      </c>
      <c r="AO31" s="102" t="s">
        <v>110</v>
      </c>
      <c r="AP31" s="102" t="s">
        <v>110</v>
      </c>
      <c r="AQ31" s="102" t="s">
        <v>110</v>
      </c>
      <c r="AR31" s="102" t="s">
        <v>110</v>
      </c>
      <c r="AS31" s="102" t="s">
        <v>110</v>
      </c>
      <c r="AT31" s="102" t="s">
        <v>110</v>
      </c>
      <c r="AU31" s="102" t="s">
        <v>110</v>
      </c>
      <c r="AV31" s="109" t="s">
        <v>230</v>
      </c>
      <c r="AW31" s="102" t="s">
        <v>196</v>
      </c>
      <c r="AX31" s="110" t="s">
        <v>117</v>
      </c>
      <c r="AY31" s="110" t="s">
        <v>132</v>
      </c>
      <c r="AZ31" s="110" t="s">
        <v>197</v>
      </c>
    </row>
    <row r="32">
      <c r="A32" s="38">
        <v>28.0</v>
      </c>
      <c r="B32" s="67" t="s">
        <v>231</v>
      </c>
      <c r="C32" s="82" t="str">
        <f t="shared" si="1"/>
        <v>View</v>
      </c>
      <c r="D32" s="38" t="s">
        <v>232</v>
      </c>
      <c r="E32" s="83">
        <v>1.4903</v>
      </c>
      <c r="F32" s="87" t="str">
        <f t="shared" si="2"/>
        <v>Mid-Cap Blend</v>
      </c>
      <c r="G32" s="71">
        <v>0.0154</v>
      </c>
      <c r="H32" s="72">
        <v>0.0089</v>
      </c>
      <c r="I32" s="72">
        <v>0.0974</v>
      </c>
      <c r="J32" s="72">
        <v>0.206</v>
      </c>
      <c r="K32" s="72">
        <v>0.9842</v>
      </c>
      <c r="L32" s="72">
        <v>0.1879</v>
      </c>
      <c r="M32" s="72">
        <v>1.4148</v>
      </c>
      <c r="N32" s="73">
        <v>1.0286</v>
      </c>
      <c r="O32" s="73">
        <v>2.5192</v>
      </c>
      <c r="P32" s="73">
        <v>1.697</v>
      </c>
      <c r="Q32" s="72">
        <v>0.2074</v>
      </c>
      <c r="R32" s="89">
        <v>6.7</v>
      </c>
      <c r="S32" s="91">
        <v>33.527351</v>
      </c>
      <c r="T32" s="93">
        <v>1471.0</v>
      </c>
      <c r="U32" s="91">
        <v>420.069528</v>
      </c>
      <c r="V32" s="95"/>
      <c r="W32" s="97">
        <v>0.0</v>
      </c>
      <c r="X32" s="99">
        <v>0.001</v>
      </c>
      <c r="Y32" s="100">
        <v>7.0</v>
      </c>
      <c r="Z32" s="100">
        <v>2.0</v>
      </c>
      <c r="AA32" s="97">
        <v>0.0096</v>
      </c>
      <c r="AB32" s="100">
        <v>1.06</v>
      </c>
      <c r="AC32" s="102" t="s">
        <v>233</v>
      </c>
      <c r="AD32" s="102" t="s">
        <v>105</v>
      </c>
      <c r="AE32" s="100">
        <v>20.67</v>
      </c>
      <c r="AF32" s="103">
        <v>41425.0</v>
      </c>
      <c r="AG32" s="100">
        <v>12.6</v>
      </c>
      <c r="AH32" s="100">
        <v>12.6</v>
      </c>
      <c r="AI32" s="103">
        <v>46008.0</v>
      </c>
      <c r="AJ32" s="100">
        <v>0.3039</v>
      </c>
      <c r="AK32" s="102" t="s">
        <v>107</v>
      </c>
      <c r="AL32" s="104"/>
      <c r="AM32" s="102" t="s">
        <v>234</v>
      </c>
      <c r="AN32" s="100">
        <v>1030.0</v>
      </c>
      <c r="AO32" s="102" t="s">
        <v>110</v>
      </c>
      <c r="AP32" s="102" t="s">
        <v>110</v>
      </c>
      <c r="AQ32" s="102" t="s">
        <v>110</v>
      </c>
      <c r="AR32" s="102" t="s">
        <v>110</v>
      </c>
      <c r="AS32" s="102" t="s">
        <v>110</v>
      </c>
      <c r="AT32" s="102" t="s">
        <v>110</v>
      </c>
      <c r="AU32" s="102" t="s">
        <v>110</v>
      </c>
      <c r="AV32" s="109" t="s">
        <v>235</v>
      </c>
      <c r="AW32" s="102" t="s">
        <v>237</v>
      </c>
      <c r="AX32" s="110" t="s">
        <v>117</v>
      </c>
      <c r="AY32" s="110" t="s">
        <v>118</v>
      </c>
      <c r="AZ32" s="110" t="s">
        <v>238</v>
      </c>
    </row>
    <row r="33">
      <c r="A33" s="38">
        <v>29.0</v>
      </c>
      <c r="B33" s="67" t="s">
        <v>239</v>
      </c>
      <c r="C33" s="82" t="str">
        <f t="shared" si="1"/>
        <v>View</v>
      </c>
      <c r="D33" s="38" t="s">
        <v>240</v>
      </c>
      <c r="E33" s="83">
        <v>0.8078</v>
      </c>
      <c r="F33" s="87" t="str">
        <f t="shared" si="2"/>
        <v>Mid-Cap Blend</v>
      </c>
      <c r="G33" s="71">
        <v>0.0025</v>
      </c>
      <c r="H33" s="72">
        <v>0.0344</v>
      </c>
      <c r="I33" s="72">
        <v>0.2101</v>
      </c>
      <c r="J33" s="72">
        <v>0.3435</v>
      </c>
      <c r="K33" s="72">
        <v>0.9652</v>
      </c>
      <c r="L33" s="72">
        <v>0.2921</v>
      </c>
      <c r="M33" s="72">
        <v>1.1963</v>
      </c>
      <c r="N33" s="73">
        <v>0.5388</v>
      </c>
      <c r="O33" s="73">
        <v>1.5399</v>
      </c>
      <c r="P33" s="73">
        <v>1.0056</v>
      </c>
      <c r="Q33" s="72">
        <v>0.3149</v>
      </c>
      <c r="R33" s="89">
        <v>3.63</v>
      </c>
      <c r="S33" s="91">
        <v>127.876231</v>
      </c>
      <c r="T33" s="93">
        <v>103.0</v>
      </c>
      <c r="U33" s="91">
        <v>635.036623</v>
      </c>
      <c r="V33" s="95"/>
      <c r="W33" s="97">
        <v>0.0076</v>
      </c>
      <c r="X33" s="99">
        <v>0.0058</v>
      </c>
      <c r="Y33" s="100">
        <v>1.0</v>
      </c>
      <c r="Z33" s="100">
        <v>3.0</v>
      </c>
      <c r="AA33" s="97">
        <v>0.0156</v>
      </c>
      <c r="AB33" s="100">
        <v>1.4</v>
      </c>
      <c r="AC33" s="102" t="s">
        <v>101</v>
      </c>
      <c r="AD33" s="102" t="s">
        <v>105</v>
      </c>
      <c r="AE33" s="100">
        <v>26.25</v>
      </c>
      <c r="AF33" s="103">
        <v>40668.0</v>
      </c>
      <c r="AG33" s="100">
        <v>14.67</v>
      </c>
      <c r="AH33" s="100">
        <v>6.04</v>
      </c>
      <c r="AI33" s="103">
        <v>46013.0</v>
      </c>
      <c r="AJ33" s="100">
        <v>0.1912</v>
      </c>
      <c r="AK33" s="102" t="s">
        <v>128</v>
      </c>
      <c r="AL33" s="102" t="s">
        <v>129</v>
      </c>
      <c r="AM33" s="102" t="s">
        <v>234</v>
      </c>
      <c r="AN33" s="100">
        <v>1030.0</v>
      </c>
      <c r="AO33" s="102" t="s">
        <v>110</v>
      </c>
      <c r="AP33" s="102" t="s">
        <v>110</v>
      </c>
      <c r="AQ33" s="102" t="s">
        <v>110</v>
      </c>
      <c r="AR33" s="102" t="s">
        <v>110</v>
      </c>
      <c r="AS33" s="102" t="s">
        <v>110</v>
      </c>
      <c r="AT33" s="102" t="s">
        <v>110</v>
      </c>
      <c r="AU33" s="102" t="s">
        <v>110</v>
      </c>
      <c r="AV33" s="109" t="s">
        <v>241</v>
      </c>
      <c r="AW33" s="102" t="s">
        <v>237</v>
      </c>
      <c r="AX33" s="110" t="s">
        <v>117</v>
      </c>
      <c r="AY33" s="110" t="s">
        <v>132</v>
      </c>
      <c r="AZ33" s="110" t="s">
        <v>238</v>
      </c>
    </row>
    <row r="34">
      <c r="A34" s="38">
        <v>30.0</v>
      </c>
      <c r="B34" s="67" t="s">
        <v>242</v>
      </c>
      <c r="C34" s="82" t="str">
        <f t="shared" si="1"/>
        <v>View</v>
      </c>
      <c r="D34" s="38" t="s">
        <v>244</v>
      </c>
      <c r="E34" s="83">
        <v>0.7268</v>
      </c>
      <c r="F34" s="87" t="str">
        <f t="shared" si="2"/>
        <v>Mid-Cap Blend</v>
      </c>
      <c r="G34" s="71">
        <v>0.0017</v>
      </c>
      <c r="H34" s="72">
        <v>0.0229</v>
      </c>
      <c r="I34" s="72">
        <v>0.1257</v>
      </c>
      <c r="J34" s="72">
        <v>0.1622</v>
      </c>
      <c r="K34" s="72">
        <v>0.659</v>
      </c>
      <c r="L34" s="72">
        <v>0.2441</v>
      </c>
      <c r="M34" s="72">
        <v>0.914</v>
      </c>
      <c r="N34" s="73">
        <v>0.5703</v>
      </c>
      <c r="O34" s="73">
        <v>1.2175</v>
      </c>
      <c r="P34" s="73">
        <v>0.9381</v>
      </c>
      <c r="Q34" s="72">
        <v>0.2441</v>
      </c>
      <c r="R34" s="89">
        <v>3.57</v>
      </c>
      <c r="S34" s="91">
        <v>-496.414314</v>
      </c>
      <c r="T34" s="93">
        <v>570.0</v>
      </c>
      <c r="U34" s="91">
        <v>9799.79151</v>
      </c>
      <c r="V34" s="95"/>
      <c r="W34" s="97">
        <v>0.0125</v>
      </c>
      <c r="X34" s="99">
        <v>0.0125</v>
      </c>
      <c r="Y34" s="100">
        <v>14.0</v>
      </c>
      <c r="Z34" s="100">
        <v>15.0</v>
      </c>
      <c r="AA34" s="97">
        <v>0.0116</v>
      </c>
      <c r="AB34" s="100">
        <v>1.07</v>
      </c>
      <c r="AC34" s="102" t="s">
        <v>101</v>
      </c>
      <c r="AD34" s="102" t="s">
        <v>245</v>
      </c>
      <c r="AE34" s="100">
        <v>18.52</v>
      </c>
      <c r="AF34" s="103">
        <v>34925.0</v>
      </c>
      <c r="AG34" s="100">
        <v>4.85</v>
      </c>
      <c r="AH34" s="100">
        <v>4.85</v>
      </c>
      <c r="AI34" s="103">
        <v>46008.0</v>
      </c>
      <c r="AJ34" s="100">
        <v>4.185</v>
      </c>
      <c r="AK34" s="102" t="s">
        <v>107</v>
      </c>
      <c r="AL34" s="104"/>
      <c r="AM34" s="102" t="s">
        <v>234</v>
      </c>
      <c r="AN34" s="100">
        <v>1030.0</v>
      </c>
      <c r="AO34" s="102" t="s">
        <v>110</v>
      </c>
      <c r="AP34" s="102" t="s">
        <v>110</v>
      </c>
      <c r="AQ34" s="102" t="s">
        <v>110</v>
      </c>
      <c r="AR34" s="102" t="s">
        <v>110</v>
      </c>
      <c r="AS34" s="102" t="s">
        <v>110</v>
      </c>
      <c r="AT34" s="102" t="s">
        <v>110</v>
      </c>
      <c r="AU34" s="102" t="s">
        <v>110</v>
      </c>
      <c r="AV34" s="109" t="s">
        <v>246</v>
      </c>
      <c r="AW34" s="102" t="s">
        <v>237</v>
      </c>
      <c r="AX34" s="110" t="s">
        <v>117</v>
      </c>
      <c r="AY34" s="110" t="s">
        <v>118</v>
      </c>
      <c r="AZ34" s="110" t="s">
        <v>238</v>
      </c>
    </row>
    <row r="35">
      <c r="A35" s="38">
        <v>31.0</v>
      </c>
      <c r="B35" s="67" t="s">
        <v>247</v>
      </c>
      <c r="C35" s="82" t="str">
        <f t="shared" si="1"/>
        <v>View</v>
      </c>
      <c r="D35" s="38" t="s">
        <v>248</v>
      </c>
      <c r="E35" s="83">
        <v>1.3471</v>
      </c>
      <c r="F35" s="87" t="str">
        <f t="shared" si="2"/>
        <v>Mid-Cap Blend</v>
      </c>
      <c r="G35" s="71">
        <v>0.0102</v>
      </c>
      <c r="H35" s="72">
        <v>0.0305</v>
      </c>
      <c r="I35" s="72">
        <v>0.1721</v>
      </c>
      <c r="J35" s="72">
        <v>0.2472</v>
      </c>
      <c r="K35" s="72">
        <v>1.0053</v>
      </c>
      <c r="L35" s="72">
        <v>0.2227</v>
      </c>
      <c r="M35" s="72">
        <v>0.988</v>
      </c>
      <c r="N35" s="73">
        <v>0.6389</v>
      </c>
      <c r="O35" s="73">
        <v>2.3795</v>
      </c>
      <c r="P35" s="73">
        <v>1.041</v>
      </c>
      <c r="Q35" s="72">
        <v>0.2953</v>
      </c>
      <c r="R35" s="89">
        <v>3.14</v>
      </c>
      <c r="S35" s="91">
        <v>79.661082</v>
      </c>
      <c r="T35" s="93">
        <v>24.0</v>
      </c>
      <c r="U35" s="91">
        <v>362.885337</v>
      </c>
      <c r="V35" s="95"/>
      <c r="W35" s="97">
        <v>0.0</v>
      </c>
      <c r="X35" s="99">
        <v>5.0E-4</v>
      </c>
      <c r="Y35" s="100">
        <v>2.0</v>
      </c>
      <c r="Z35" s="100">
        <v>1.0</v>
      </c>
      <c r="AA35" s="97">
        <v>0.0107</v>
      </c>
      <c r="AB35" s="100">
        <v>1.07</v>
      </c>
      <c r="AC35" s="102" t="s">
        <v>101</v>
      </c>
      <c r="AD35" s="102" t="s">
        <v>182</v>
      </c>
      <c r="AE35" s="100">
        <v>20.32</v>
      </c>
      <c r="AF35" s="103">
        <v>43460.0</v>
      </c>
      <c r="AG35" s="100">
        <v>7.04</v>
      </c>
      <c r="AH35" s="100">
        <v>7.04</v>
      </c>
      <c r="AI35" s="103">
        <v>46017.0</v>
      </c>
      <c r="AJ35" s="100">
        <v>0.0312</v>
      </c>
      <c r="AK35" s="102" t="s">
        <v>107</v>
      </c>
      <c r="AL35" s="104"/>
      <c r="AM35" s="102" t="s">
        <v>234</v>
      </c>
      <c r="AN35" s="100">
        <v>1030.0</v>
      </c>
      <c r="AO35" s="102" t="s">
        <v>110</v>
      </c>
      <c r="AP35" s="102" t="s">
        <v>110</v>
      </c>
      <c r="AQ35" s="102" t="s">
        <v>110</v>
      </c>
      <c r="AR35" s="102" t="s">
        <v>110</v>
      </c>
      <c r="AS35" s="102" t="s">
        <v>110</v>
      </c>
      <c r="AT35" s="102" t="s">
        <v>110</v>
      </c>
      <c r="AU35" s="102" t="s">
        <v>110</v>
      </c>
      <c r="AV35" s="109" t="s">
        <v>250</v>
      </c>
      <c r="AW35" s="102" t="s">
        <v>237</v>
      </c>
      <c r="AX35" s="110" t="s">
        <v>117</v>
      </c>
      <c r="AY35" s="110" t="s">
        <v>118</v>
      </c>
      <c r="AZ35" s="110" t="s">
        <v>238</v>
      </c>
    </row>
    <row r="36">
      <c r="A36" s="38">
        <v>32.0</v>
      </c>
      <c r="B36" s="67" t="s">
        <v>251</v>
      </c>
      <c r="C36" s="82" t="str">
        <f t="shared" si="1"/>
        <v>View</v>
      </c>
      <c r="D36" s="38" t="s">
        <v>252</v>
      </c>
      <c r="E36" s="83">
        <v>0.8176</v>
      </c>
      <c r="F36" s="87" t="str">
        <f t="shared" si="2"/>
        <v>Mid-Cap Blend</v>
      </c>
      <c r="G36" s="71">
        <v>0.0013</v>
      </c>
      <c r="H36" s="72">
        <v>0.0314</v>
      </c>
      <c r="I36" s="72">
        <v>0.1395</v>
      </c>
      <c r="J36" s="72">
        <v>0.185</v>
      </c>
      <c r="K36" s="72">
        <v>0.805</v>
      </c>
      <c r="L36" s="72">
        <v>0.244</v>
      </c>
      <c r="M36" s="72">
        <v>0.8367</v>
      </c>
      <c r="N36" s="73">
        <v>0.4781</v>
      </c>
      <c r="O36" s="73">
        <v>1.3456</v>
      </c>
      <c r="P36" s="73">
        <v>0.802</v>
      </c>
      <c r="Q36" s="72">
        <v>0.2579</v>
      </c>
      <c r="R36" s="89">
        <v>3.06</v>
      </c>
      <c r="S36" s="91">
        <v>-15.188533</v>
      </c>
      <c r="T36" s="93">
        <v>675.0</v>
      </c>
      <c r="U36" s="91">
        <v>1194.928145</v>
      </c>
      <c r="V36" s="95"/>
      <c r="W36" s="97">
        <v>0.004</v>
      </c>
      <c r="X36" s="99">
        <v>0.008</v>
      </c>
      <c r="Y36" s="100">
        <v>11.0</v>
      </c>
      <c r="Z36" s="100">
        <v>7.0</v>
      </c>
      <c r="AA36" s="97">
        <v>0.013</v>
      </c>
      <c r="AB36" s="100">
        <v>1.07</v>
      </c>
      <c r="AC36" s="102" t="s">
        <v>101</v>
      </c>
      <c r="AD36" s="102" t="s">
        <v>182</v>
      </c>
      <c r="AE36" s="100">
        <v>24.27</v>
      </c>
      <c r="AF36" s="103">
        <v>43144.0</v>
      </c>
      <c r="AG36" s="100">
        <v>2.76</v>
      </c>
      <c r="AH36" s="100">
        <v>2.76</v>
      </c>
      <c r="AI36" s="103">
        <v>46014.0</v>
      </c>
      <c r="AJ36" s="100">
        <v>0.3505</v>
      </c>
      <c r="AK36" s="102" t="s">
        <v>128</v>
      </c>
      <c r="AL36" s="102" t="s">
        <v>169</v>
      </c>
      <c r="AM36" s="102" t="s">
        <v>234</v>
      </c>
      <c r="AN36" s="100">
        <v>1030.0</v>
      </c>
      <c r="AO36" s="102" t="s">
        <v>110</v>
      </c>
      <c r="AP36" s="102" t="s">
        <v>110</v>
      </c>
      <c r="AQ36" s="102" t="s">
        <v>110</v>
      </c>
      <c r="AR36" s="102" t="s">
        <v>110</v>
      </c>
      <c r="AS36" s="102" t="s">
        <v>110</v>
      </c>
      <c r="AT36" s="102" t="s">
        <v>110</v>
      </c>
      <c r="AU36" s="102" t="s">
        <v>110</v>
      </c>
      <c r="AV36" s="109" t="s">
        <v>253</v>
      </c>
      <c r="AW36" s="102" t="s">
        <v>237</v>
      </c>
      <c r="AX36" s="110" t="s">
        <v>117</v>
      </c>
      <c r="AY36" s="110" t="s">
        <v>132</v>
      </c>
      <c r="AZ36" s="110" t="s">
        <v>238</v>
      </c>
    </row>
    <row r="37">
      <c r="A37" s="38">
        <v>33.0</v>
      </c>
      <c r="B37" s="67" t="s">
        <v>255</v>
      </c>
      <c r="C37" s="82" t="str">
        <f t="shared" si="1"/>
        <v>View</v>
      </c>
      <c r="D37" s="38" t="s">
        <v>256</v>
      </c>
      <c r="E37" s="83">
        <v>1.0209</v>
      </c>
      <c r="F37" s="87" t="str">
        <f t="shared" si="2"/>
        <v>Mid-Cap Blend</v>
      </c>
      <c r="G37" s="71">
        <v>0.0035</v>
      </c>
      <c r="H37" s="72">
        <v>0.0185</v>
      </c>
      <c r="I37" s="72">
        <v>0.0832</v>
      </c>
      <c r="J37" s="72">
        <v>0.1287</v>
      </c>
      <c r="K37" s="72">
        <v>0.9451</v>
      </c>
      <c r="L37" s="72">
        <v>0.2494</v>
      </c>
      <c r="M37" s="72">
        <v>0.8731</v>
      </c>
      <c r="N37" s="73">
        <v>0.495</v>
      </c>
      <c r="O37" s="73">
        <v>1.745</v>
      </c>
      <c r="P37" s="73">
        <v>0.8472</v>
      </c>
      <c r="Q37" s="72">
        <v>0.2791</v>
      </c>
      <c r="R37" s="89">
        <v>3.01</v>
      </c>
      <c r="S37" s="91">
        <v>799.811313</v>
      </c>
      <c r="T37" s="93">
        <v>81.0</v>
      </c>
      <c r="U37" s="91">
        <v>5192.061433</v>
      </c>
      <c r="V37" s="95"/>
      <c r="W37" s="97">
        <v>0.0057</v>
      </c>
      <c r="X37" s="99">
        <v>0.0076</v>
      </c>
      <c r="Y37" s="100">
        <v>26.0</v>
      </c>
      <c r="Z37" s="100">
        <v>5.0</v>
      </c>
      <c r="AA37" s="97">
        <v>0.0124</v>
      </c>
      <c r="AB37" s="100">
        <v>1.09</v>
      </c>
      <c r="AC37" s="102" t="s">
        <v>101</v>
      </c>
      <c r="AD37" s="102" t="s">
        <v>145</v>
      </c>
      <c r="AE37" s="100">
        <v>27.09</v>
      </c>
      <c r="AF37" s="103">
        <v>38414.0</v>
      </c>
      <c r="AG37" s="100">
        <v>18.6</v>
      </c>
      <c r="AH37" s="100">
        <v>5.35</v>
      </c>
      <c r="AI37" s="103">
        <v>46013.0</v>
      </c>
      <c r="AJ37" s="100">
        <v>0.2318</v>
      </c>
      <c r="AK37" s="102" t="s">
        <v>128</v>
      </c>
      <c r="AL37" s="102" t="s">
        <v>129</v>
      </c>
      <c r="AM37" s="102" t="s">
        <v>234</v>
      </c>
      <c r="AN37" s="100">
        <v>1030.0</v>
      </c>
      <c r="AO37" s="102" t="s">
        <v>110</v>
      </c>
      <c r="AP37" s="102" t="s">
        <v>110</v>
      </c>
      <c r="AQ37" s="102" t="s">
        <v>110</v>
      </c>
      <c r="AR37" s="102" t="s">
        <v>110</v>
      </c>
      <c r="AS37" s="102" t="s">
        <v>110</v>
      </c>
      <c r="AT37" s="102" t="s">
        <v>110</v>
      </c>
      <c r="AU37" s="102" t="s">
        <v>110</v>
      </c>
      <c r="AV37" s="109" t="s">
        <v>257</v>
      </c>
      <c r="AW37" s="102" t="s">
        <v>237</v>
      </c>
      <c r="AX37" s="110" t="s">
        <v>117</v>
      </c>
      <c r="AY37" s="110" t="s">
        <v>132</v>
      </c>
      <c r="AZ37" s="110" t="s">
        <v>238</v>
      </c>
    </row>
    <row r="38">
      <c r="A38" s="38">
        <v>34.0</v>
      </c>
      <c r="B38" s="67" t="s">
        <v>234</v>
      </c>
      <c r="C38" s="82" t="str">
        <f t="shared" si="1"/>
        <v>View</v>
      </c>
      <c r="D38" s="38" t="s">
        <v>258</v>
      </c>
      <c r="E38" s="83">
        <v>0.6191</v>
      </c>
      <c r="F38" s="87" t="str">
        <f t="shared" si="2"/>
        <v>Mid-Cap Blend</v>
      </c>
      <c r="G38" s="71">
        <v>0.0018</v>
      </c>
      <c r="H38" s="72">
        <v>0.0233</v>
      </c>
      <c r="I38" s="72">
        <v>0.0589</v>
      </c>
      <c r="J38" s="72">
        <v>0.116</v>
      </c>
      <c r="K38" s="72">
        <v>0.524</v>
      </c>
      <c r="L38" s="72">
        <v>0.2166</v>
      </c>
      <c r="M38" s="72">
        <v>0.548</v>
      </c>
      <c r="N38" s="73">
        <v>0.323</v>
      </c>
      <c r="O38" s="73">
        <v>1.0902</v>
      </c>
      <c r="P38" s="73">
        <v>0.5114</v>
      </c>
      <c r="Q38" s="72">
        <v>0.2617</v>
      </c>
      <c r="R38" s="89">
        <v>1.93</v>
      </c>
      <c r="S38" s="91">
        <v>2039.885461</v>
      </c>
      <c r="T38" s="93">
        <v>820.0</v>
      </c>
      <c r="U38" s="91">
        <v>47453.13553</v>
      </c>
      <c r="V38" s="100" t="s">
        <v>156</v>
      </c>
      <c r="W38" s="97">
        <v>0.014</v>
      </c>
      <c r="X38" s="99">
        <v>0.0126</v>
      </c>
      <c r="Y38" s="100">
        <v>38.0</v>
      </c>
      <c r="Z38" s="100">
        <v>34.0</v>
      </c>
      <c r="AA38" s="97">
        <v>0.0103</v>
      </c>
      <c r="AB38" s="100">
        <v>1.04</v>
      </c>
      <c r="AC38" s="102" t="s">
        <v>101</v>
      </c>
      <c r="AD38" s="102" t="s">
        <v>182</v>
      </c>
      <c r="AE38" s="100">
        <v>21.87</v>
      </c>
      <c r="AF38" s="103">
        <v>37089.0</v>
      </c>
      <c r="AG38" s="100">
        <v>13.43</v>
      </c>
      <c r="AH38" s="100">
        <v>0.75</v>
      </c>
      <c r="AI38" s="103">
        <v>46007.0</v>
      </c>
      <c r="AJ38" s="100">
        <v>0.3937</v>
      </c>
      <c r="AK38" s="102" t="s">
        <v>128</v>
      </c>
      <c r="AL38" s="102" t="s">
        <v>129</v>
      </c>
      <c r="AM38" s="102" t="s">
        <v>234</v>
      </c>
      <c r="AN38" s="100">
        <v>1030.0</v>
      </c>
      <c r="AO38" s="102" t="s">
        <v>110</v>
      </c>
      <c r="AP38" s="102" t="s">
        <v>110</v>
      </c>
      <c r="AQ38" s="102" t="s">
        <v>110</v>
      </c>
      <c r="AR38" s="102" t="s">
        <v>110</v>
      </c>
      <c r="AS38" s="102" t="s">
        <v>110</v>
      </c>
      <c r="AT38" s="102" t="s">
        <v>110</v>
      </c>
      <c r="AU38" s="102" t="s">
        <v>110</v>
      </c>
      <c r="AV38" s="109" t="s">
        <v>260</v>
      </c>
      <c r="AW38" s="102" t="s">
        <v>237</v>
      </c>
      <c r="AX38" s="110" t="s">
        <v>117</v>
      </c>
      <c r="AY38" s="110" t="s">
        <v>132</v>
      </c>
      <c r="AZ38" s="110" t="s">
        <v>238</v>
      </c>
    </row>
    <row r="39">
      <c r="A39" s="38">
        <v>35.0</v>
      </c>
      <c r="B39" s="67" t="s">
        <v>261</v>
      </c>
      <c r="C39" s="82" t="str">
        <f t="shared" si="1"/>
        <v>View</v>
      </c>
      <c r="D39" s="38" t="s">
        <v>263</v>
      </c>
      <c r="E39" s="83">
        <v>0.4766</v>
      </c>
      <c r="F39" s="87" t="str">
        <f t="shared" si="2"/>
        <v>Mid-Cap Growth</v>
      </c>
      <c r="G39" s="71">
        <v>0.014</v>
      </c>
      <c r="H39" s="72">
        <v>0.0318</v>
      </c>
      <c r="I39" s="72">
        <v>-0.0683</v>
      </c>
      <c r="J39" s="72">
        <v>-0.0628</v>
      </c>
      <c r="K39" s="72">
        <v>0.8691</v>
      </c>
      <c r="L39" s="72">
        <v>0.3147</v>
      </c>
      <c r="M39" s="72">
        <v>1.3408</v>
      </c>
      <c r="N39" s="73">
        <v>0.5691</v>
      </c>
      <c r="O39" s="73">
        <v>1.0053</v>
      </c>
      <c r="P39" s="73">
        <v>1.2712</v>
      </c>
      <c r="Q39" s="72">
        <v>0.3147</v>
      </c>
      <c r="R39" s="89">
        <v>4.56</v>
      </c>
      <c r="S39" s="91">
        <v>-17.371273</v>
      </c>
      <c r="T39" s="93">
        <v>82.0</v>
      </c>
      <c r="U39" s="91">
        <v>272.431676</v>
      </c>
      <c r="V39" s="95"/>
      <c r="W39" s="97">
        <v>0.0</v>
      </c>
      <c r="X39" s="99">
        <v>0.0016</v>
      </c>
      <c r="Y39" s="100">
        <v>95.0</v>
      </c>
      <c r="Z39" s="100">
        <v>11.0</v>
      </c>
      <c r="AA39" s="97">
        <v>0.016</v>
      </c>
      <c r="AB39" s="100">
        <v>0.89</v>
      </c>
      <c r="AC39" s="102" t="s">
        <v>264</v>
      </c>
      <c r="AD39" s="102" t="s">
        <v>105</v>
      </c>
      <c r="AE39" s="100">
        <v>26.62</v>
      </c>
      <c r="AF39" s="103">
        <v>38748.0</v>
      </c>
      <c r="AG39" s="100">
        <v>19.93</v>
      </c>
      <c r="AH39" s="100">
        <v>9.68</v>
      </c>
      <c r="AI39" s="103">
        <v>46021.0</v>
      </c>
      <c r="AJ39" s="100">
        <v>0.4861</v>
      </c>
      <c r="AK39" s="102" t="s">
        <v>107</v>
      </c>
      <c r="AL39" s="104"/>
      <c r="AM39" s="102" t="s">
        <v>265</v>
      </c>
      <c r="AN39" s="100">
        <v>1040.0</v>
      </c>
      <c r="AO39" s="102" t="s">
        <v>110</v>
      </c>
      <c r="AP39" s="102" t="s">
        <v>110</v>
      </c>
      <c r="AQ39" s="102" t="s">
        <v>110</v>
      </c>
      <c r="AR39" s="102" t="s">
        <v>110</v>
      </c>
      <c r="AS39" s="102" t="s">
        <v>110</v>
      </c>
      <c r="AT39" s="102" t="s">
        <v>110</v>
      </c>
      <c r="AU39" s="102" t="s">
        <v>110</v>
      </c>
      <c r="AV39" s="109" t="s">
        <v>266</v>
      </c>
      <c r="AW39" s="102" t="s">
        <v>268</v>
      </c>
      <c r="AX39" s="110" t="s">
        <v>117</v>
      </c>
      <c r="AY39" s="110" t="s">
        <v>118</v>
      </c>
      <c r="AZ39" s="110" t="s">
        <v>269</v>
      </c>
    </row>
    <row r="40">
      <c r="A40" s="38">
        <v>36.0</v>
      </c>
      <c r="B40" s="67" t="s">
        <v>270</v>
      </c>
      <c r="C40" s="82" t="str">
        <f t="shared" si="1"/>
        <v>View</v>
      </c>
      <c r="D40" s="38" t="s">
        <v>271</v>
      </c>
      <c r="E40" s="83">
        <v>1.1355</v>
      </c>
      <c r="F40" s="87" t="str">
        <f t="shared" si="2"/>
        <v>Mid-Cap Growth</v>
      </c>
      <c r="G40" s="71">
        <v>0.0105</v>
      </c>
      <c r="H40" s="72">
        <v>0.0088</v>
      </c>
      <c r="I40" s="72">
        <v>0.1742</v>
      </c>
      <c r="J40" s="72">
        <v>0.2256</v>
      </c>
      <c r="K40" s="72">
        <v>1.0546</v>
      </c>
      <c r="L40" s="72">
        <v>0.3487</v>
      </c>
      <c r="M40" s="72">
        <v>0.7391</v>
      </c>
      <c r="N40" s="73">
        <v>0.3747</v>
      </c>
      <c r="O40" s="73">
        <v>2.1369</v>
      </c>
      <c r="P40" s="73">
        <v>0.6389</v>
      </c>
      <c r="Q40" s="72">
        <v>0.3568</v>
      </c>
      <c r="R40" s="89">
        <v>2.07</v>
      </c>
      <c r="S40" s="91">
        <v>375.546609</v>
      </c>
      <c r="T40" s="93">
        <v>36.0</v>
      </c>
      <c r="U40" s="91">
        <v>3458.217158</v>
      </c>
      <c r="V40" s="95"/>
      <c r="W40" s="97">
        <v>0.0</v>
      </c>
      <c r="X40" s="99">
        <v>0.0</v>
      </c>
      <c r="Y40" s="100">
        <v>8.0</v>
      </c>
      <c r="Z40" s="100">
        <v>6.0</v>
      </c>
      <c r="AA40" s="97">
        <v>0.0123</v>
      </c>
      <c r="AB40" s="100">
        <v>1.04</v>
      </c>
      <c r="AC40" s="102" t="s">
        <v>101</v>
      </c>
      <c r="AD40" s="102" t="s">
        <v>182</v>
      </c>
      <c r="AE40" s="100">
        <v>32.63</v>
      </c>
      <c r="AF40" s="103">
        <v>39962.0</v>
      </c>
      <c r="AG40" s="100">
        <v>17.43</v>
      </c>
      <c r="AH40" s="100">
        <v>7.27</v>
      </c>
      <c r="AI40" s="103">
        <v>44831.0</v>
      </c>
      <c r="AJ40" s="100" t="s">
        <v>110</v>
      </c>
      <c r="AK40" s="102" t="s">
        <v>107</v>
      </c>
      <c r="AL40" s="104"/>
      <c r="AM40" s="102" t="s">
        <v>265</v>
      </c>
      <c r="AN40" s="100">
        <v>1040.0</v>
      </c>
      <c r="AO40" s="102" t="s">
        <v>110</v>
      </c>
      <c r="AP40" s="102" t="s">
        <v>110</v>
      </c>
      <c r="AQ40" s="102" t="s">
        <v>110</v>
      </c>
      <c r="AR40" s="102" t="s">
        <v>110</v>
      </c>
      <c r="AS40" s="102" t="s">
        <v>110</v>
      </c>
      <c r="AT40" s="102" t="s">
        <v>110</v>
      </c>
      <c r="AU40" s="102" t="s">
        <v>110</v>
      </c>
      <c r="AV40" s="109" t="s">
        <v>272</v>
      </c>
      <c r="AW40" s="102" t="s">
        <v>268</v>
      </c>
      <c r="AX40" s="110" t="s">
        <v>117</v>
      </c>
      <c r="AY40" s="110" t="s">
        <v>118</v>
      </c>
      <c r="AZ40" s="110" t="s">
        <v>269</v>
      </c>
    </row>
    <row r="41">
      <c r="A41" s="38">
        <v>37.0</v>
      </c>
      <c r="B41" s="67" t="s">
        <v>273</v>
      </c>
      <c r="C41" s="82" t="str">
        <f t="shared" si="1"/>
        <v>View</v>
      </c>
      <c r="D41" s="38" t="s">
        <v>274</v>
      </c>
      <c r="E41" s="83">
        <v>0.9338</v>
      </c>
      <c r="F41" s="87" t="str">
        <f t="shared" si="2"/>
        <v>Mid-Cap Growth</v>
      </c>
      <c r="G41" s="71">
        <v>0.0085</v>
      </c>
      <c r="H41" s="72">
        <v>0.0186</v>
      </c>
      <c r="I41" s="72">
        <v>0.0064</v>
      </c>
      <c r="J41" s="72">
        <v>0.0937</v>
      </c>
      <c r="K41" s="72">
        <v>0.9054</v>
      </c>
      <c r="L41" s="72">
        <v>0.2865</v>
      </c>
      <c r="M41" s="72">
        <v>0.7807</v>
      </c>
      <c r="N41" s="73">
        <v>0.3959</v>
      </c>
      <c r="O41" s="73">
        <v>1.6472</v>
      </c>
      <c r="P41" s="73">
        <v>0.652</v>
      </c>
      <c r="Q41" s="72">
        <v>0.356</v>
      </c>
      <c r="R41" s="89">
        <v>2.07</v>
      </c>
      <c r="S41" s="91">
        <v>1471.431423</v>
      </c>
      <c r="T41" s="93">
        <v>127.0</v>
      </c>
      <c r="U41" s="91">
        <v>5735.269703</v>
      </c>
      <c r="V41" s="95"/>
      <c r="W41" s="97">
        <v>-0.0025</v>
      </c>
      <c r="X41" s="99">
        <v>0.0</v>
      </c>
      <c r="Y41" s="100">
        <v>32.0</v>
      </c>
      <c r="Z41" s="100">
        <v>9.0</v>
      </c>
      <c r="AA41" s="97">
        <v>0.0121</v>
      </c>
      <c r="AB41" s="100">
        <v>1.21</v>
      </c>
      <c r="AC41" s="102" t="s">
        <v>101</v>
      </c>
      <c r="AD41" s="102" t="s">
        <v>182</v>
      </c>
      <c r="AE41" s="100">
        <v>29.11</v>
      </c>
      <c r="AF41" s="103">
        <v>40207.0</v>
      </c>
      <c r="AG41" s="100">
        <v>12.92</v>
      </c>
      <c r="AH41" s="100">
        <v>7.32</v>
      </c>
      <c r="AI41" s="103">
        <v>46001.0</v>
      </c>
      <c r="AJ41" s="100">
        <v>2.9954</v>
      </c>
      <c r="AK41" s="102" t="s">
        <v>107</v>
      </c>
      <c r="AL41" s="104"/>
      <c r="AM41" s="102" t="s">
        <v>265</v>
      </c>
      <c r="AN41" s="100">
        <v>1040.0</v>
      </c>
      <c r="AO41" s="102" t="s">
        <v>110</v>
      </c>
      <c r="AP41" s="102" t="s">
        <v>110</v>
      </c>
      <c r="AQ41" s="102" t="s">
        <v>110</v>
      </c>
      <c r="AR41" s="102" t="s">
        <v>110</v>
      </c>
      <c r="AS41" s="102" t="s">
        <v>110</v>
      </c>
      <c r="AT41" s="102" t="s">
        <v>110</v>
      </c>
      <c r="AU41" s="102" t="s">
        <v>110</v>
      </c>
      <c r="AV41" s="109" t="s">
        <v>275</v>
      </c>
      <c r="AW41" s="102" t="s">
        <v>268</v>
      </c>
      <c r="AX41" s="110" t="s">
        <v>117</v>
      </c>
      <c r="AY41" s="110" t="s">
        <v>118</v>
      </c>
      <c r="AZ41" s="110" t="s">
        <v>269</v>
      </c>
    </row>
    <row r="42">
      <c r="A42" s="38">
        <v>38.0</v>
      </c>
      <c r="B42" s="67" t="s">
        <v>277</v>
      </c>
      <c r="C42" s="82" t="str">
        <f t="shared" si="1"/>
        <v>View</v>
      </c>
      <c r="D42" s="38" t="s">
        <v>278</v>
      </c>
      <c r="E42" s="83">
        <v>0.9013</v>
      </c>
      <c r="F42" s="87" t="str">
        <f t="shared" si="2"/>
        <v>Mid-Cap Growth</v>
      </c>
      <c r="G42" s="71">
        <v>0.0063</v>
      </c>
      <c r="H42" s="72">
        <v>0.0296</v>
      </c>
      <c r="I42" s="72">
        <v>0.1274</v>
      </c>
      <c r="J42" s="72">
        <v>0.1841</v>
      </c>
      <c r="K42" s="72">
        <v>0.8063</v>
      </c>
      <c r="L42" s="72">
        <v>0.2876</v>
      </c>
      <c r="M42" s="72">
        <v>0.6336</v>
      </c>
      <c r="N42" s="73">
        <v>0.341</v>
      </c>
      <c r="O42" s="73">
        <v>1.4819</v>
      </c>
      <c r="P42" s="73">
        <v>0.5524</v>
      </c>
      <c r="Q42" s="72">
        <v>0.3199</v>
      </c>
      <c r="R42" s="89">
        <v>1.84</v>
      </c>
      <c r="S42" s="91">
        <v>54.526411</v>
      </c>
      <c r="T42" s="93">
        <v>676.0</v>
      </c>
      <c r="U42" s="91">
        <v>377.537316</v>
      </c>
      <c r="V42" s="95"/>
      <c r="W42" s="97">
        <v>0.0011</v>
      </c>
      <c r="X42" s="99">
        <v>9.0E-4</v>
      </c>
      <c r="Y42" s="100">
        <v>11.0</v>
      </c>
      <c r="Z42" s="100">
        <v>18.0</v>
      </c>
      <c r="AA42" s="97">
        <v>0.0117</v>
      </c>
      <c r="AB42" s="100">
        <v>1.14</v>
      </c>
      <c r="AC42" s="102" t="s">
        <v>101</v>
      </c>
      <c r="AD42" s="102" t="s">
        <v>182</v>
      </c>
      <c r="AE42" s="100">
        <v>28.13</v>
      </c>
      <c r="AF42" s="103">
        <v>39210.0</v>
      </c>
      <c r="AG42" s="100">
        <v>18.67</v>
      </c>
      <c r="AH42" s="100">
        <v>5.01</v>
      </c>
      <c r="AI42" s="103">
        <v>46003.0</v>
      </c>
      <c r="AJ42" s="100">
        <v>0.0085</v>
      </c>
      <c r="AK42" s="102" t="s">
        <v>128</v>
      </c>
      <c r="AL42" s="102" t="s">
        <v>279</v>
      </c>
      <c r="AM42" s="102" t="s">
        <v>265</v>
      </c>
      <c r="AN42" s="100">
        <v>1040.0</v>
      </c>
      <c r="AO42" s="102" t="s">
        <v>110</v>
      </c>
      <c r="AP42" s="102" t="s">
        <v>110</v>
      </c>
      <c r="AQ42" s="102" t="s">
        <v>110</v>
      </c>
      <c r="AR42" s="102" t="s">
        <v>110</v>
      </c>
      <c r="AS42" s="102" t="s">
        <v>110</v>
      </c>
      <c r="AT42" s="102" t="s">
        <v>110</v>
      </c>
      <c r="AU42" s="102" t="s">
        <v>110</v>
      </c>
      <c r="AV42" s="109" t="s">
        <v>280</v>
      </c>
      <c r="AW42" s="102" t="s">
        <v>268</v>
      </c>
      <c r="AX42" s="110" t="s">
        <v>117</v>
      </c>
      <c r="AY42" s="110" t="s">
        <v>132</v>
      </c>
      <c r="AZ42" s="110" t="s">
        <v>269</v>
      </c>
    </row>
    <row r="43">
      <c r="A43" s="38">
        <v>39.0</v>
      </c>
      <c r="B43" s="67" t="s">
        <v>281</v>
      </c>
      <c r="C43" s="82" t="str">
        <f t="shared" si="1"/>
        <v>View</v>
      </c>
      <c r="D43" s="38" t="s">
        <v>282</v>
      </c>
      <c r="E43" s="83">
        <v>0.9492</v>
      </c>
      <c r="F43" s="87" t="str">
        <f t="shared" si="2"/>
        <v>Mid-Cap Growth</v>
      </c>
      <c r="G43" s="71">
        <v>0.0061</v>
      </c>
      <c r="H43" s="72">
        <v>0.0211</v>
      </c>
      <c r="I43" s="72">
        <v>0.1666</v>
      </c>
      <c r="J43" s="72">
        <v>0.3458</v>
      </c>
      <c r="K43" s="72">
        <v>1.1932</v>
      </c>
      <c r="L43" s="72">
        <v>0.4314</v>
      </c>
      <c r="M43" s="72">
        <v>0.4381</v>
      </c>
      <c r="N43" s="73">
        <v>0.1574</v>
      </c>
      <c r="O43" s="73">
        <v>1.6562</v>
      </c>
      <c r="P43" s="73">
        <v>0.2575</v>
      </c>
      <c r="Q43" s="72">
        <v>0.4314</v>
      </c>
      <c r="R43" s="89">
        <v>0.96</v>
      </c>
      <c r="S43" s="91">
        <v>106.247458</v>
      </c>
      <c r="T43" s="93">
        <v>104.0</v>
      </c>
      <c r="U43" s="91">
        <v>1212.938216</v>
      </c>
      <c r="V43" s="95"/>
      <c r="W43" s="97">
        <v>0.0096</v>
      </c>
      <c r="X43" s="99">
        <v>0.0052</v>
      </c>
      <c r="Y43" s="100">
        <v>4.0</v>
      </c>
      <c r="Z43" s="100">
        <v>5.0</v>
      </c>
      <c r="AA43" s="97">
        <v>0.0161</v>
      </c>
      <c r="AB43" s="100">
        <v>1.23</v>
      </c>
      <c r="AC43" s="102" t="s">
        <v>101</v>
      </c>
      <c r="AD43" s="102" t="s">
        <v>105</v>
      </c>
      <c r="AE43" s="100">
        <v>33.53</v>
      </c>
      <c r="AF43" s="103">
        <v>38819.0</v>
      </c>
      <c r="AG43" s="100">
        <v>19.74</v>
      </c>
      <c r="AH43" s="100">
        <v>5.01</v>
      </c>
      <c r="AI43" s="103">
        <v>46003.0</v>
      </c>
      <c r="AJ43" s="100">
        <v>0.2339</v>
      </c>
      <c r="AK43" s="102" t="s">
        <v>128</v>
      </c>
      <c r="AL43" s="102" t="s">
        <v>129</v>
      </c>
      <c r="AM43" s="102" t="s">
        <v>265</v>
      </c>
      <c r="AN43" s="100">
        <v>1040.0</v>
      </c>
      <c r="AO43" s="102" t="s">
        <v>110</v>
      </c>
      <c r="AP43" s="102" t="s">
        <v>110</v>
      </c>
      <c r="AQ43" s="102" t="s">
        <v>110</v>
      </c>
      <c r="AR43" s="102" t="s">
        <v>110</v>
      </c>
      <c r="AS43" s="102" t="s">
        <v>110</v>
      </c>
      <c r="AT43" s="102" t="s">
        <v>110</v>
      </c>
      <c r="AU43" s="102" t="s">
        <v>110</v>
      </c>
      <c r="AV43" s="109" t="s">
        <v>283</v>
      </c>
      <c r="AW43" s="102" t="s">
        <v>268</v>
      </c>
      <c r="AX43" s="110" t="s">
        <v>117</v>
      </c>
      <c r="AY43" s="110" t="s">
        <v>132</v>
      </c>
      <c r="AZ43" s="110" t="s">
        <v>269</v>
      </c>
    </row>
    <row r="44">
      <c r="A44" s="38">
        <v>40.0</v>
      </c>
      <c r="B44" s="67" t="s">
        <v>265</v>
      </c>
      <c r="C44" s="82" t="str">
        <f t="shared" si="1"/>
        <v>View</v>
      </c>
      <c r="D44" s="38" t="s">
        <v>285</v>
      </c>
      <c r="E44" s="83">
        <v>0.7269</v>
      </c>
      <c r="F44" s="87" t="str">
        <f t="shared" si="2"/>
        <v>Mid-Cap Growth</v>
      </c>
      <c r="G44" s="71">
        <v>0.0023</v>
      </c>
      <c r="H44" s="72">
        <v>0.02</v>
      </c>
      <c r="I44" s="72">
        <v>-2.0E-4</v>
      </c>
      <c r="J44" s="72">
        <v>0.0795</v>
      </c>
      <c r="K44" s="72">
        <v>0.7091</v>
      </c>
      <c r="L44" s="72">
        <v>0.322</v>
      </c>
      <c r="M44" s="72">
        <v>0.404</v>
      </c>
      <c r="N44" s="73">
        <v>0.1541</v>
      </c>
      <c r="O44" s="73">
        <v>1.2166</v>
      </c>
      <c r="P44" s="73">
        <v>0.2387</v>
      </c>
      <c r="Q44" s="72">
        <v>0.3862</v>
      </c>
      <c r="R44" s="89">
        <v>0.95</v>
      </c>
      <c r="S44" s="91">
        <v>1420.700123</v>
      </c>
      <c r="T44" s="93">
        <v>287.0</v>
      </c>
      <c r="U44" s="91">
        <v>20954.08232</v>
      </c>
      <c r="V44" s="100" t="s">
        <v>156</v>
      </c>
      <c r="W44" s="97">
        <v>0.0038</v>
      </c>
      <c r="X44" s="99">
        <v>0.0036</v>
      </c>
      <c r="Y44" s="100">
        <v>46.0</v>
      </c>
      <c r="Z44" s="100">
        <v>24.0</v>
      </c>
      <c r="AA44" s="97">
        <v>0.0121</v>
      </c>
      <c r="AB44" s="100">
        <v>1.15</v>
      </c>
      <c r="AC44" s="102" t="s">
        <v>101</v>
      </c>
      <c r="AD44" s="102" t="s">
        <v>182</v>
      </c>
      <c r="AE44" s="100">
        <v>31.98</v>
      </c>
      <c r="AF44" s="103">
        <v>37089.0</v>
      </c>
      <c r="AG44" s="100">
        <v>13.43</v>
      </c>
      <c r="AH44" s="100">
        <v>0.75</v>
      </c>
      <c r="AI44" s="103">
        <v>46007.0</v>
      </c>
      <c r="AJ44" s="100">
        <v>0.1584</v>
      </c>
      <c r="AK44" s="102" t="s">
        <v>128</v>
      </c>
      <c r="AL44" s="102" t="s">
        <v>129</v>
      </c>
      <c r="AM44" s="102" t="s">
        <v>265</v>
      </c>
      <c r="AN44" s="100">
        <v>1040.0</v>
      </c>
      <c r="AO44" s="102" t="s">
        <v>110</v>
      </c>
      <c r="AP44" s="102" t="s">
        <v>110</v>
      </c>
      <c r="AQ44" s="102" t="s">
        <v>110</v>
      </c>
      <c r="AR44" s="102" t="s">
        <v>110</v>
      </c>
      <c r="AS44" s="102" t="s">
        <v>110</v>
      </c>
      <c r="AT44" s="102" t="s">
        <v>110</v>
      </c>
      <c r="AU44" s="102" t="s">
        <v>110</v>
      </c>
      <c r="AV44" s="109" t="s">
        <v>286</v>
      </c>
      <c r="AW44" s="102" t="s">
        <v>268</v>
      </c>
      <c r="AX44" s="110" t="s">
        <v>117</v>
      </c>
      <c r="AY44" s="110" t="s">
        <v>132</v>
      </c>
      <c r="AZ44" s="110" t="s">
        <v>269</v>
      </c>
    </row>
    <row r="45">
      <c r="A45" s="38">
        <v>41.0</v>
      </c>
      <c r="B45" s="67" t="s">
        <v>287</v>
      </c>
      <c r="C45" s="82" t="str">
        <f t="shared" si="1"/>
        <v>View</v>
      </c>
      <c r="D45" s="38" t="s">
        <v>288</v>
      </c>
      <c r="E45" s="83">
        <v>1.0555</v>
      </c>
      <c r="F45" s="87" t="str">
        <f t="shared" si="2"/>
        <v>Mid-Cap Value</v>
      </c>
      <c r="G45" s="71">
        <v>0.0027</v>
      </c>
      <c r="H45" s="72">
        <v>0.0162</v>
      </c>
      <c r="I45" s="72">
        <v>0.0512</v>
      </c>
      <c r="J45" s="72">
        <v>0.1493</v>
      </c>
      <c r="K45" s="72">
        <v>0.6571</v>
      </c>
      <c r="L45" s="72">
        <v>0.1228</v>
      </c>
      <c r="M45" s="72">
        <v>1.0965</v>
      </c>
      <c r="N45" s="73">
        <v>1.0</v>
      </c>
      <c r="O45" s="73">
        <v>2.167</v>
      </c>
      <c r="P45" s="73">
        <v>1.8558</v>
      </c>
      <c r="Q45" s="72">
        <v>0.1424</v>
      </c>
      <c r="R45" s="89">
        <v>7.39</v>
      </c>
      <c r="S45" s="91">
        <v>132.554251</v>
      </c>
      <c r="T45" s="93">
        <v>193.0</v>
      </c>
      <c r="U45" s="91">
        <v>760.850887</v>
      </c>
      <c r="V45" s="95"/>
      <c r="W45" s="97">
        <v>0.0243</v>
      </c>
      <c r="X45" s="99">
        <v>0.0274</v>
      </c>
      <c r="Y45" s="100">
        <v>28.0</v>
      </c>
      <c r="Z45" s="100">
        <v>5.0</v>
      </c>
      <c r="AA45" s="97">
        <v>0.0084</v>
      </c>
      <c r="AB45" s="100">
        <v>0.73</v>
      </c>
      <c r="AC45" s="102" t="s">
        <v>101</v>
      </c>
      <c r="AD45" s="102" t="s">
        <v>105</v>
      </c>
      <c r="AE45" s="100">
        <v>15.04</v>
      </c>
      <c r="AF45" s="103">
        <v>43336.0</v>
      </c>
      <c r="AG45" s="100">
        <v>7.36</v>
      </c>
      <c r="AH45" s="100">
        <v>3.76</v>
      </c>
      <c r="AI45" s="103">
        <v>46021.0</v>
      </c>
      <c r="AJ45" s="100">
        <v>0.1248</v>
      </c>
      <c r="AK45" s="102" t="s">
        <v>128</v>
      </c>
      <c r="AL45" s="102" t="s">
        <v>129</v>
      </c>
      <c r="AM45" s="102" t="s">
        <v>290</v>
      </c>
      <c r="AN45" s="100">
        <v>1050.0</v>
      </c>
      <c r="AO45" s="102" t="s">
        <v>110</v>
      </c>
      <c r="AP45" s="102" t="s">
        <v>110</v>
      </c>
      <c r="AQ45" s="102" t="s">
        <v>110</v>
      </c>
      <c r="AR45" s="102" t="s">
        <v>110</v>
      </c>
      <c r="AS45" s="102" t="s">
        <v>110</v>
      </c>
      <c r="AT45" s="102" t="s">
        <v>110</v>
      </c>
      <c r="AU45" s="102" t="s">
        <v>110</v>
      </c>
      <c r="AV45" s="109" t="s">
        <v>291</v>
      </c>
      <c r="AW45" s="102" t="s">
        <v>292</v>
      </c>
      <c r="AX45" s="110" t="s">
        <v>117</v>
      </c>
      <c r="AY45" s="110" t="s">
        <v>132</v>
      </c>
      <c r="AZ45" s="110" t="s">
        <v>293</v>
      </c>
    </row>
    <row r="46">
      <c r="A46" s="38">
        <v>42.0</v>
      </c>
      <c r="B46" s="67" t="s">
        <v>294</v>
      </c>
      <c r="C46" s="82" t="str">
        <f t="shared" si="1"/>
        <v>View</v>
      </c>
      <c r="D46" s="38" t="s">
        <v>295</v>
      </c>
      <c r="E46" s="83">
        <v>0.9368</v>
      </c>
      <c r="F46" s="87" t="str">
        <f t="shared" si="2"/>
        <v>Mid-Cap Value</v>
      </c>
      <c r="G46" s="71">
        <v>0.0102</v>
      </c>
      <c r="H46" s="72">
        <v>0.0342</v>
      </c>
      <c r="I46" s="72">
        <v>0.1941</v>
      </c>
      <c r="J46" s="72">
        <v>0.2126</v>
      </c>
      <c r="K46" s="72">
        <v>0.8721</v>
      </c>
      <c r="L46" s="72">
        <v>0.2405</v>
      </c>
      <c r="M46" s="72">
        <v>1.545</v>
      </c>
      <c r="N46" s="73">
        <v>0.8772</v>
      </c>
      <c r="O46" s="73">
        <v>1.4761</v>
      </c>
      <c r="P46" s="73">
        <v>1.4536</v>
      </c>
      <c r="Q46" s="72">
        <v>0.2405</v>
      </c>
      <c r="R46" s="89">
        <v>6.13</v>
      </c>
      <c r="S46" s="91">
        <v>364.381702</v>
      </c>
      <c r="T46" s="93">
        <v>87.0</v>
      </c>
      <c r="U46" s="91">
        <v>6547.519018</v>
      </c>
      <c r="V46" s="95"/>
      <c r="W46" s="97">
        <v>0.0</v>
      </c>
      <c r="X46" s="99">
        <v>0.002</v>
      </c>
      <c r="Y46" s="100">
        <v>5.0</v>
      </c>
      <c r="Z46" s="100">
        <v>2.0</v>
      </c>
      <c r="AA46" s="97">
        <v>0.0126</v>
      </c>
      <c r="AB46" s="100">
        <v>1.0</v>
      </c>
      <c r="AC46" s="102" t="s">
        <v>101</v>
      </c>
      <c r="AD46" s="102" t="s">
        <v>105</v>
      </c>
      <c r="AE46" s="100">
        <v>21.08</v>
      </c>
      <c r="AF46" s="103">
        <v>37067.0</v>
      </c>
      <c r="AG46" s="100">
        <v>10.68</v>
      </c>
      <c r="AH46" s="100">
        <v>10.68</v>
      </c>
      <c r="AI46" s="103">
        <v>46002.0</v>
      </c>
      <c r="AJ46" s="100">
        <v>2.442</v>
      </c>
      <c r="AK46" s="102" t="s">
        <v>107</v>
      </c>
      <c r="AL46" s="104"/>
      <c r="AM46" s="102" t="s">
        <v>290</v>
      </c>
      <c r="AN46" s="100">
        <v>1050.0</v>
      </c>
      <c r="AO46" s="102" t="s">
        <v>110</v>
      </c>
      <c r="AP46" s="102" t="s">
        <v>110</v>
      </c>
      <c r="AQ46" s="102" t="s">
        <v>110</v>
      </c>
      <c r="AR46" s="102" t="s">
        <v>110</v>
      </c>
      <c r="AS46" s="102" t="s">
        <v>110</v>
      </c>
      <c r="AT46" s="102" t="s">
        <v>110</v>
      </c>
      <c r="AU46" s="102" t="s">
        <v>110</v>
      </c>
      <c r="AV46" s="109" t="s">
        <v>296</v>
      </c>
      <c r="AW46" s="102" t="s">
        <v>292</v>
      </c>
      <c r="AX46" s="110" t="s">
        <v>117</v>
      </c>
      <c r="AY46" s="110" t="s">
        <v>118</v>
      </c>
      <c r="AZ46" s="110" t="s">
        <v>293</v>
      </c>
    </row>
    <row r="47">
      <c r="A47" s="38">
        <v>43.0</v>
      </c>
      <c r="B47" s="67" t="s">
        <v>297</v>
      </c>
      <c r="C47" s="82" t="str">
        <f t="shared" si="1"/>
        <v>View</v>
      </c>
      <c r="D47" s="38" t="s">
        <v>298</v>
      </c>
      <c r="E47" s="83">
        <v>1.0078</v>
      </c>
      <c r="F47" s="87" t="str">
        <f t="shared" si="2"/>
        <v>Mid-Cap Value</v>
      </c>
      <c r="G47" s="71">
        <v>0.0012</v>
      </c>
      <c r="H47" s="72">
        <v>0.0166</v>
      </c>
      <c r="I47" s="72">
        <v>0.0918</v>
      </c>
      <c r="J47" s="72">
        <v>0.1497</v>
      </c>
      <c r="K47" s="72">
        <v>0.7373</v>
      </c>
      <c r="L47" s="72">
        <v>0.1849</v>
      </c>
      <c r="M47" s="72">
        <v>1.1013</v>
      </c>
      <c r="N47" s="73">
        <v>0.8002</v>
      </c>
      <c r="O47" s="73">
        <v>1.7268</v>
      </c>
      <c r="P47" s="73">
        <v>1.3177</v>
      </c>
      <c r="Q47" s="72">
        <v>0.1931</v>
      </c>
      <c r="R47" s="89">
        <v>5.52</v>
      </c>
      <c r="S47" s="91">
        <v>542.64123</v>
      </c>
      <c r="T47" s="93">
        <v>121.0</v>
      </c>
      <c r="U47" s="91">
        <v>2183.857293</v>
      </c>
      <c r="V47" s="95"/>
      <c r="W47" s="97">
        <v>0.0252</v>
      </c>
      <c r="X47" s="99">
        <v>0.0157</v>
      </c>
      <c r="Y47" s="100">
        <v>26.0</v>
      </c>
      <c r="Z47" s="100">
        <v>2.0</v>
      </c>
      <c r="AA47" s="97">
        <v>0.0101</v>
      </c>
      <c r="AB47" s="100">
        <v>0.98</v>
      </c>
      <c r="AC47" s="102" t="s">
        <v>101</v>
      </c>
      <c r="AD47" s="102" t="s">
        <v>299</v>
      </c>
      <c r="AE47" s="100">
        <v>16.39</v>
      </c>
      <c r="AF47" s="103">
        <v>39136.0</v>
      </c>
      <c r="AG47" s="100">
        <v>5.19</v>
      </c>
      <c r="AH47" s="100">
        <v>4.51</v>
      </c>
      <c r="AI47" s="103">
        <v>46022.0</v>
      </c>
      <c r="AJ47" s="100">
        <v>0.024</v>
      </c>
      <c r="AK47" s="102" t="s">
        <v>128</v>
      </c>
      <c r="AL47" s="102" t="s">
        <v>129</v>
      </c>
      <c r="AM47" s="102" t="s">
        <v>290</v>
      </c>
      <c r="AN47" s="100">
        <v>1050.0</v>
      </c>
      <c r="AO47" s="102" t="s">
        <v>110</v>
      </c>
      <c r="AP47" s="102" t="s">
        <v>110</v>
      </c>
      <c r="AQ47" s="102" t="s">
        <v>110</v>
      </c>
      <c r="AR47" s="102" t="s">
        <v>110</v>
      </c>
      <c r="AS47" s="102" t="s">
        <v>110</v>
      </c>
      <c r="AT47" s="102" t="s">
        <v>110</v>
      </c>
      <c r="AU47" s="102" t="s">
        <v>110</v>
      </c>
      <c r="AV47" s="109" t="s">
        <v>300</v>
      </c>
      <c r="AW47" s="102" t="s">
        <v>292</v>
      </c>
      <c r="AX47" s="110" t="s">
        <v>117</v>
      </c>
      <c r="AY47" s="110" t="s">
        <v>132</v>
      </c>
      <c r="AZ47" s="110" t="s">
        <v>293</v>
      </c>
    </row>
    <row r="48">
      <c r="A48" s="38">
        <v>44.0</v>
      </c>
      <c r="B48" s="67" t="s">
        <v>301</v>
      </c>
      <c r="C48" s="82" t="str">
        <f t="shared" si="1"/>
        <v>View</v>
      </c>
      <c r="D48" s="38" t="s">
        <v>302</v>
      </c>
      <c r="E48" s="83">
        <v>0.8412</v>
      </c>
      <c r="F48" s="87" t="str">
        <f t="shared" si="2"/>
        <v>Mid-Cap Value</v>
      </c>
      <c r="G48" s="71">
        <v>0.0018</v>
      </c>
      <c r="H48" s="72">
        <v>0.0205</v>
      </c>
      <c r="I48" s="72">
        <v>0.1287</v>
      </c>
      <c r="J48" s="72">
        <v>0.1878</v>
      </c>
      <c r="K48" s="72">
        <v>0.6527</v>
      </c>
      <c r="L48" s="72">
        <v>0.2057</v>
      </c>
      <c r="M48" s="72">
        <v>1.0039</v>
      </c>
      <c r="N48" s="73">
        <v>0.718</v>
      </c>
      <c r="O48" s="73">
        <v>1.4323</v>
      </c>
      <c r="P48" s="73">
        <v>1.235</v>
      </c>
      <c r="Q48" s="72">
        <v>0.2057</v>
      </c>
      <c r="R48" s="89">
        <v>4.73</v>
      </c>
      <c r="S48" s="91">
        <v>58.654566</v>
      </c>
      <c r="T48" s="93">
        <v>562.0</v>
      </c>
      <c r="U48" s="91">
        <v>458.870808</v>
      </c>
      <c r="V48" s="95"/>
      <c r="W48" s="97">
        <v>0.0155</v>
      </c>
      <c r="X48" s="99">
        <v>0.0151</v>
      </c>
      <c r="Y48" s="100">
        <v>10.0</v>
      </c>
      <c r="Z48" s="100">
        <v>7.0</v>
      </c>
      <c r="AA48" s="97">
        <v>0.0107</v>
      </c>
      <c r="AB48" s="100">
        <v>0.94</v>
      </c>
      <c r="AC48" s="102" t="s">
        <v>101</v>
      </c>
      <c r="AD48" s="102" t="s">
        <v>182</v>
      </c>
      <c r="AE48" s="100">
        <v>16.73</v>
      </c>
      <c r="AF48" s="103">
        <v>43144.0</v>
      </c>
      <c r="AG48" s="100">
        <v>2.76</v>
      </c>
      <c r="AH48" s="100">
        <v>2.76</v>
      </c>
      <c r="AI48" s="103">
        <v>46014.0</v>
      </c>
      <c r="AJ48" s="100">
        <v>0.6413</v>
      </c>
      <c r="AK48" s="102" t="s">
        <v>128</v>
      </c>
      <c r="AL48" s="102" t="s">
        <v>169</v>
      </c>
      <c r="AM48" s="102" t="s">
        <v>290</v>
      </c>
      <c r="AN48" s="100">
        <v>1050.0</v>
      </c>
      <c r="AO48" s="102" t="s">
        <v>110</v>
      </c>
      <c r="AP48" s="102" t="s">
        <v>110</v>
      </c>
      <c r="AQ48" s="102" t="s">
        <v>110</v>
      </c>
      <c r="AR48" s="102" t="s">
        <v>110</v>
      </c>
      <c r="AS48" s="102" t="s">
        <v>110</v>
      </c>
      <c r="AT48" s="102" t="s">
        <v>110</v>
      </c>
      <c r="AU48" s="102" t="s">
        <v>110</v>
      </c>
      <c r="AV48" s="109" t="s">
        <v>303</v>
      </c>
      <c r="AW48" s="102" t="s">
        <v>292</v>
      </c>
      <c r="AX48" s="110" t="s">
        <v>117</v>
      </c>
      <c r="AY48" s="110" t="s">
        <v>132</v>
      </c>
      <c r="AZ48" s="110" t="s">
        <v>293</v>
      </c>
    </row>
    <row r="49">
      <c r="A49" s="38">
        <v>45.0</v>
      </c>
      <c r="B49" s="67" t="s">
        <v>304</v>
      </c>
      <c r="C49" s="82" t="str">
        <f t="shared" si="1"/>
        <v>View</v>
      </c>
      <c r="D49" s="38" t="s">
        <v>305</v>
      </c>
      <c r="E49" s="83">
        <v>0.7704</v>
      </c>
      <c r="F49" s="87" t="str">
        <f t="shared" si="2"/>
        <v>Mid-Cap Value</v>
      </c>
      <c r="G49" s="71">
        <v>0.0111</v>
      </c>
      <c r="H49" s="72">
        <v>0.0237</v>
      </c>
      <c r="I49" s="72">
        <v>0.0653</v>
      </c>
      <c r="J49" s="72">
        <v>0.1417</v>
      </c>
      <c r="K49" s="72">
        <v>0.5798</v>
      </c>
      <c r="L49" s="72">
        <v>0.1645</v>
      </c>
      <c r="M49" s="72">
        <v>0.9234</v>
      </c>
      <c r="N49" s="73">
        <v>0.6538</v>
      </c>
      <c r="O49" s="73">
        <v>1.4713</v>
      </c>
      <c r="P49" s="73">
        <v>1.1295</v>
      </c>
      <c r="Q49" s="72">
        <v>0.2038</v>
      </c>
      <c r="R49" s="89">
        <v>4.33</v>
      </c>
      <c r="S49" s="91">
        <v>-8.645769</v>
      </c>
      <c r="T49" s="93">
        <v>52.0</v>
      </c>
      <c r="U49" s="91">
        <v>366.487976</v>
      </c>
      <c r="V49" s="95"/>
      <c r="W49" s="97">
        <v>0.038</v>
      </c>
      <c r="X49" s="99">
        <v>0.0016</v>
      </c>
      <c r="Y49" s="100">
        <v>35.0</v>
      </c>
      <c r="Z49" s="100">
        <v>13.0</v>
      </c>
      <c r="AA49" s="97">
        <v>0.0099</v>
      </c>
      <c r="AB49" s="100">
        <v>0.96</v>
      </c>
      <c r="AC49" s="102" t="s">
        <v>101</v>
      </c>
      <c r="AD49" s="102" t="s">
        <v>105</v>
      </c>
      <c r="AE49" s="100">
        <v>18.93</v>
      </c>
      <c r="AF49" s="103">
        <v>34596.0</v>
      </c>
      <c r="AG49" s="100">
        <v>4.79</v>
      </c>
      <c r="AH49" s="100">
        <v>4.79</v>
      </c>
      <c r="AI49" s="103">
        <v>46007.0</v>
      </c>
      <c r="AJ49" s="100">
        <v>2.7297</v>
      </c>
      <c r="AK49" s="102" t="s">
        <v>107</v>
      </c>
      <c r="AL49" s="104"/>
      <c r="AM49" s="102" t="s">
        <v>290</v>
      </c>
      <c r="AN49" s="100">
        <v>1050.0</v>
      </c>
      <c r="AO49" s="102" t="s">
        <v>110</v>
      </c>
      <c r="AP49" s="102" t="s">
        <v>110</v>
      </c>
      <c r="AQ49" s="102" t="s">
        <v>110</v>
      </c>
      <c r="AR49" s="102" t="s">
        <v>110</v>
      </c>
      <c r="AS49" s="102" t="s">
        <v>110</v>
      </c>
      <c r="AT49" s="102" t="s">
        <v>110</v>
      </c>
      <c r="AU49" s="102" t="s">
        <v>110</v>
      </c>
      <c r="AV49" s="109" t="s">
        <v>306</v>
      </c>
      <c r="AW49" s="102" t="s">
        <v>292</v>
      </c>
      <c r="AX49" s="110" t="s">
        <v>117</v>
      </c>
      <c r="AY49" s="110" t="s">
        <v>118</v>
      </c>
      <c r="AZ49" s="110" t="s">
        <v>293</v>
      </c>
    </row>
    <row r="50">
      <c r="A50" s="38">
        <v>46.0</v>
      </c>
      <c r="B50" s="67" t="s">
        <v>307</v>
      </c>
      <c r="C50" s="82" t="str">
        <f t="shared" si="1"/>
        <v>View</v>
      </c>
      <c r="D50" s="38" t="s">
        <v>308</v>
      </c>
      <c r="E50" s="83">
        <v>0.9081</v>
      </c>
      <c r="F50" s="87" t="str">
        <f t="shared" si="2"/>
        <v>Mid-Cap Value</v>
      </c>
      <c r="G50" s="71">
        <v>0.0097</v>
      </c>
      <c r="H50" s="72">
        <v>0.0165</v>
      </c>
      <c r="I50" s="72">
        <v>0.0665</v>
      </c>
      <c r="J50" s="72">
        <v>0.156</v>
      </c>
      <c r="K50" s="72">
        <v>0.6413</v>
      </c>
      <c r="L50" s="72">
        <v>0.1728</v>
      </c>
      <c r="M50" s="72">
        <v>1.0271</v>
      </c>
      <c r="N50" s="73">
        <v>0.6857</v>
      </c>
      <c r="O50" s="73">
        <v>1.6226</v>
      </c>
      <c r="P50" s="73">
        <v>1.0659</v>
      </c>
      <c r="Q50" s="72">
        <v>0.2387</v>
      </c>
      <c r="R50" s="89">
        <v>4.21</v>
      </c>
      <c r="S50" s="91">
        <v>20.633604</v>
      </c>
      <c r="T50" s="93">
        <v>74.0</v>
      </c>
      <c r="U50" s="91">
        <v>799.318806</v>
      </c>
      <c r="V50" s="95"/>
      <c r="W50" s="97">
        <v>0.0</v>
      </c>
      <c r="X50" s="99">
        <v>0.0111</v>
      </c>
      <c r="Y50" s="100">
        <v>23.0</v>
      </c>
      <c r="Z50" s="100">
        <v>7.0</v>
      </c>
      <c r="AA50" s="97">
        <v>0.0098</v>
      </c>
      <c r="AB50" s="100">
        <v>0.96</v>
      </c>
      <c r="AC50" s="102" t="s">
        <v>101</v>
      </c>
      <c r="AD50" s="102" t="s">
        <v>182</v>
      </c>
      <c r="AE50" s="100">
        <v>15.46</v>
      </c>
      <c r="AF50" s="103">
        <v>37621.0</v>
      </c>
      <c r="AG50" s="100">
        <v>23.02</v>
      </c>
      <c r="AH50" s="100">
        <v>23.02</v>
      </c>
      <c r="AI50" s="103">
        <v>45995.0</v>
      </c>
      <c r="AJ50" s="100">
        <v>1.5214</v>
      </c>
      <c r="AK50" s="102" t="s">
        <v>107</v>
      </c>
      <c r="AL50" s="104"/>
      <c r="AM50" s="102" t="s">
        <v>290</v>
      </c>
      <c r="AN50" s="100">
        <v>1050.0</v>
      </c>
      <c r="AO50" s="102" t="s">
        <v>110</v>
      </c>
      <c r="AP50" s="102" t="s">
        <v>110</v>
      </c>
      <c r="AQ50" s="102">
        <v>14.08</v>
      </c>
      <c r="AR50" s="102">
        <v>2.0</v>
      </c>
      <c r="AS50" s="102">
        <v>0.0465</v>
      </c>
      <c r="AT50" s="99">
        <v>0.0443</v>
      </c>
      <c r="AU50" s="102" t="s">
        <v>110</v>
      </c>
      <c r="AV50" s="109" t="s">
        <v>309</v>
      </c>
      <c r="AW50" s="102" t="s">
        <v>292</v>
      </c>
      <c r="AX50" s="110" t="s">
        <v>117</v>
      </c>
      <c r="AY50" s="110" t="s">
        <v>118</v>
      </c>
      <c r="AZ50" s="110" t="s">
        <v>293</v>
      </c>
    </row>
    <row r="51">
      <c r="A51" s="38">
        <v>47.0</v>
      </c>
      <c r="B51" s="67" t="s">
        <v>290</v>
      </c>
      <c r="C51" s="82" t="str">
        <f t="shared" si="1"/>
        <v>View</v>
      </c>
      <c r="D51" s="38" t="s">
        <v>310</v>
      </c>
      <c r="E51" s="83">
        <v>0.495</v>
      </c>
      <c r="F51" s="87" t="str">
        <f t="shared" si="2"/>
        <v>Mid-Cap Value</v>
      </c>
      <c r="G51" s="71">
        <v>0.0023</v>
      </c>
      <c r="H51" s="72">
        <v>0.0235</v>
      </c>
      <c r="I51" s="72">
        <v>0.0791</v>
      </c>
      <c r="J51" s="72">
        <v>0.1264</v>
      </c>
      <c r="K51" s="72">
        <v>0.4361</v>
      </c>
      <c r="L51" s="72">
        <v>0.2057</v>
      </c>
      <c r="M51" s="72">
        <v>0.6296</v>
      </c>
      <c r="N51" s="73">
        <v>0.4085</v>
      </c>
      <c r="O51" s="73">
        <v>0.8495</v>
      </c>
      <c r="P51" s="73">
        <v>0.6605</v>
      </c>
      <c r="Q51" s="72">
        <v>0.2122</v>
      </c>
      <c r="R51" s="89">
        <v>2.74</v>
      </c>
      <c r="S51" s="91">
        <v>-71.892254</v>
      </c>
      <c r="T51" s="93">
        <v>723.0</v>
      </c>
      <c r="U51" s="91">
        <v>14682.978</v>
      </c>
      <c r="V51" s="100" t="s">
        <v>156</v>
      </c>
      <c r="W51" s="97">
        <v>0.0165</v>
      </c>
      <c r="X51" s="99">
        <v>0.015</v>
      </c>
      <c r="Y51" s="100">
        <v>45.0</v>
      </c>
      <c r="Z51" s="100">
        <v>37.0</v>
      </c>
      <c r="AA51" s="97">
        <v>0.01</v>
      </c>
      <c r="AB51" s="100">
        <v>1.0</v>
      </c>
      <c r="AC51" s="102" t="s">
        <v>101</v>
      </c>
      <c r="AD51" s="102" t="s">
        <v>182</v>
      </c>
      <c r="AE51" s="100">
        <v>20.02</v>
      </c>
      <c r="AF51" s="103">
        <v>37089.0</v>
      </c>
      <c r="AG51" s="100">
        <v>13.43</v>
      </c>
      <c r="AH51" s="100">
        <v>0.75</v>
      </c>
      <c r="AI51" s="103">
        <v>46007.0</v>
      </c>
      <c r="AJ51" s="100">
        <v>0.6559</v>
      </c>
      <c r="AK51" s="102" t="s">
        <v>128</v>
      </c>
      <c r="AL51" s="102" t="s">
        <v>129</v>
      </c>
      <c r="AM51" s="102" t="s">
        <v>290</v>
      </c>
      <c r="AN51" s="100">
        <v>1050.0</v>
      </c>
      <c r="AO51" s="102" t="s">
        <v>110</v>
      </c>
      <c r="AP51" s="102" t="s">
        <v>110</v>
      </c>
      <c r="AQ51" s="102" t="s">
        <v>110</v>
      </c>
      <c r="AR51" s="102" t="s">
        <v>110</v>
      </c>
      <c r="AS51" s="102" t="s">
        <v>110</v>
      </c>
      <c r="AT51" s="102" t="s">
        <v>110</v>
      </c>
      <c r="AU51" s="102" t="s">
        <v>110</v>
      </c>
      <c r="AV51" s="109" t="s">
        <v>311</v>
      </c>
      <c r="AW51" s="102" t="s">
        <v>292</v>
      </c>
      <c r="AX51" s="110" t="s">
        <v>117</v>
      </c>
      <c r="AY51" s="110" t="s">
        <v>132</v>
      </c>
      <c r="AZ51" s="110" t="s">
        <v>293</v>
      </c>
    </row>
    <row r="52">
      <c r="A52" s="38">
        <v>48.0</v>
      </c>
      <c r="B52" s="67" t="s">
        <v>312</v>
      </c>
      <c r="C52" s="82" t="str">
        <f t="shared" si="1"/>
        <v>View</v>
      </c>
      <c r="D52" s="38" t="s">
        <v>313</v>
      </c>
      <c r="E52" s="83">
        <v>0.9507</v>
      </c>
      <c r="F52" s="87" t="str">
        <f t="shared" si="2"/>
        <v>Small Blend</v>
      </c>
      <c r="G52" s="71">
        <v>0.0095</v>
      </c>
      <c r="H52" s="72">
        <v>0.0387</v>
      </c>
      <c r="I52" s="72">
        <v>0.0739</v>
      </c>
      <c r="J52" s="72">
        <v>0.0548</v>
      </c>
      <c r="K52" s="72">
        <v>0.9076</v>
      </c>
      <c r="L52" s="72">
        <v>0.2756</v>
      </c>
      <c r="M52" s="72">
        <v>1.4654</v>
      </c>
      <c r="N52" s="73">
        <v>0.7914</v>
      </c>
      <c r="O52" s="73">
        <v>1.6594</v>
      </c>
      <c r="P52" s="73">
        <v>1.3336</v>
      </c>
      <c r="Q52" s="72">
        <v>0.2756</v>
      </c>
      <c r="R52" s="89">
        <v>5.09</v>
      </c>
      <c r="S52" s="91">
        <v>-170.961145</v>
      </c>
      <c r="T52" s="93">
        <v>32.0</v>
      </c>
      <c r="U52" s="91">
        <v>1252.719212</v>
      </c>
      <c r="V52" s="95"/>
      <c r="W52" s="97">
        <v>0.0</v>
      </c>
      <c r="X52" s="99">
        <v>0.0032</v>
      </c>
      <c r="Y52" s="100">
        <v>80.0</v>
      </c>
      <c r="Z52" s="100">
        <v>1.0</v>
      </c>
      <c r="AA52" s="97">
        <v>0.0133</v>
      </c>
      <c r="AB52" s="100">
        <v>1.04</v>
      </c>
      <c r="AC52" s="102" t="s">
        <v>101</v>
      </c>
      <c r="AD52" s="102" t="s">
        <v>105</v>
      </c>
      <c r="AE52" s="100">
        <v>17.95</v>
      </c>
      <c r="AF52" s="103">
        <v>39510.0</v>
      </c>
      <c r="AG52" s="100">
        <v>22.31</v>
      </c>
      <c r="AH52" s="100">
        <v>6.85</v>
      </c>
      <c r="AI52" s="103">
        <v>46020.0</v>
      </c>
      <c r="AJ52" s="100">
        <v>0.0816</v>
      </c>
      <c r="AK52" s="102" t="s">
        <v>107</v>
      </c>
      <c r="AL52" s="104"/>
      <c r="AM52" s="102" t="s">
        <v>314</v>
      </c>
      <c r="AN52" s="100">
        <v>1060.0</v>
      </c>
      <c r="AO52" s="102" t="s">
        <v>110</v>
      </c>
      <c r="AP52" s="102" t="s">
        <v>110</v>
      </c>
      <c r="AQ52" s="102" t="s">
        <v>110</v>
      </c>
      <c r="AR52" s="102" t="s">
        <v>110</v>
      </c>
      <c r="AS52" s="102" t="s">
        <v>110</v>
      </c>
      <c r="AT52" s="102" t="s">
        <v>110</v>
      </c>
      <c r="AU52" s="102" t="s">
        <v>110</v>
      </c>
      <c r="AV52" s="109" t="s">
        <v>315</v>
      </c>
      <c r="AW52" s="102" t="s">
        <v>316</v>
      </c>
      <c r="AX52" s="110" t="s">
        <v>117</v>
      </c>
      <c r="AY52" s="110" t="s">
        <v>118</v>
      </c>
      <c r="AZ52" s="110" t="s">
        <v>317</v>
      </c>
    </row>
    <row r="53">
      <c r="A53" s="38">
        <v>49.0</v>
      </c>
      <c r="B53" s="67" t="s">
        <v>318</v>
      </c>
      <c r="C53" s="82" t="str">
        <f t="shared" si="1"/>
        <v>View</v>
      </c>
      <c r="D53" s="38" t="s">
        <v>319</v>
      </c>
      <c r="E53" s="83">
        <v>0.656</v>
      </c>
      <c r="F53" s="87" t="str">
        <f t="shared" si="2"/>
        <v>Small Blend</v>
      </c>
      <c r="G53" s="71">
        <v>0.0021</v>
      </c>
      <c r="H53" s="72">
        <v>0.0205</v>
      </c>
      <c r="I53" s="72">
        <v>0.1446</v>
      </c>
      <c r="J53" s="72">
        <v>0.1585</v>
      </c>
      <c r="K53" s="72">
        <v>0.6558</v>
      </c>
      <c r="L53" s="72">
        <v>0.2718</v>
      </c>
      <c r="M53" s="72">
        <v>0.9042</v>
      </c>
      <c r="N53" s="73">
        <v>0.5281</v>
      </c>
      <c r="O53" s="73">
        <v>1.1493</v>
      </c>
      <c r="P53" s="73">
        <v>0.9189</v>
      </c>
      <c r="Q53" s="72">
        <v>0.2718</v>
      </c>
      <c r="R53" s="89">
        <v>3.24</v>
      </c>
      <c r="S53" s="91">
        <v>167.112862</v>
      </c>
      <c r="T53" s="93">
        <v>602.0</v>
      </c>
      <c r="U53" s="91">
        <v>2236.215556</v>
      </c>
      <c r="V53" s="95"/>
      <c r="W53" s="97">
        <v>0.0111</v>
      </c>
      <c r="X53" s="99">
        <v>0.0105</v>
      </c>
      <c r="Y53" s="100">
        <v>9.0</v>
      </c>
      <c r="Z53" s="100">
        <v>5.0</v>
      </c>
      <c r="AA53" s="97">
        <v>0.013</v>
      </c>
      <c r="AB53" s="100">
        <v>1.08</v>
      </c>
      <c r="AC53" s="102" t="s">
        <v>101</v>
      </c>
      <c r="AD53" s="102" t="s">
        <v>245</v>
      </c>
      <c r="AE53" s="100">
        <v>16.19</v>
      </c>
      <c r="AF53" s="103">
        <v>38831.0</v>
      </c>
      <c r="AG53" s="100">
        <v>4.76</v>
      </c>
      <c r="AH53" s="100">
        <v>4.76</v>
      </c>
      <c r="AI53" s="103">
        <v>46008.0</v>
      </c>
      <c r="AJ53" s="100">
        <v>3.1976</v>
      </c>
      <c r="AK53" s="102" t="s">
        <v>107</v>
      </c>
      <c r="AL53" s="104"/>
      <c r="AM53" s="102" t="s">
        <v>314</v>
      </c>
      <c r="AN53" s="100">
        <v>1060.0</v>
      </c>
      <c r="AO53" s="102" t="s">
        <v>110</v>
      </c>
      <c r="AP53" s="102" t="s">
        <v>110</v>
      </c>
      <c r="AQ53" s="102" t="s">
        <v>110</v>
      </c>
      <c r="AR53" s="102" t="s">
        <v>110</v>
      </c>
      <c r="AS53" s="102" t="s">
        <v>110</v>
      </c>
      <c r="AT53" s="102" t="s">
        <v>110</v>
      </c>
      <c r="AU53" s="102" t="s">
        <v>110</v>
      </c>
      <c r="AV53" s="109" t="s">
        <v>320</v>
      </c>
      <c r="AW53" s="102" t="s">
        <v>316</v>
      </c>
      <c r="AX53" s="110" t="s">
        <v>117</v>
      </c>
      <c r="AY53" s="110" t="s">
        <v>118</v>
      </c>
      <c r="AZ53" s="110" t="s">
        <v>317</v>
      </c>
    </row>
    <row r="54">
      <c r="A54" s="38">
        <v>50.0</v>
      </c>
      <c r="B54" s="67" t="s">
        <v>321</v>
      </c>
      <c r="C54" s="82" t="str">
        <f t="shared" si="1"/>
        <v>View</v>
      </c>
      <c r="D54" s="38" t="s">
        <v>322</v>
      </c>
      <c r="E54" s="83">
        <v>0.7878</v>
      </c>
      <c r="F54" s="87" t="str">
        <f t="shared" si="2"/>
        <v>Small Blend</v>
      </c>
      <c r="G54" s="71">
        <v>0.0055</v>
      </c>
      <c r="H54" s="72">
        <v>0.0274</v>
      </c>
      <c r="I54" s="72">
        <v>0.1248</v>
      </c>
      <c r="J54" s="72">
        <v>0.1722</v>
      </c>
      <c r="K54" s="72">
        <v>0.7172</v>
      </c>
      <c r="L54" s="72">
        <v>0.2428</v>
      </c>
      <c r="M54" s="72">
        <v>0.8727</v>
      </c>
      <c r="N54" s="73">
        <v>0.5347</v>
      </c>
      <c r="O54" s="73">
        <v>1.3356</v>
      </c>
      <c r="P54" s="73">
        <v>0.8919</v>
      </c>
      <c r="Q54" s="72">
        <v>0.2593</v>
      </c>
      <c r="R54" s="89">
        <v>3.18</v>
      </c>
      <c r="S54" s="91">
        <v>242.636678</v>
      </c>
      <c r="T54" s="93">
        <v>362.0</v>
      </c>
      <c r="U54" s="91">
        <v>2120.319005</v>
      </c>
      <c r="V54" s="95"/>
      <c r="W54" s="97">
        <v>0.0</v>
      </c>
      <c r="X54" s="99">
        <v>0.0088</v>
      </c>
      <c r="Y54" s="100">
        <v>6.0</v>
      </c>
      <c r="Z54" s="100">
        <v>2.0</v>
      </c>
      <c r="AA54" s="97">
        <v>0.0122</v>
      </c>
      <c r="AB54" s="100">
        <v>1.03</v>
      </c>
      <c r="AC54" s="102" t="s">
        <v>101</v>
      </c>
      <c r="AD54" s="102" t="s">
        <v>182</v>
      </c>
      <c r="AE54" s="100">
        <v>20.43</v>
      </c>
      <c r="AF54" s="103">
        <v>42587.0</v>
      </c>
      <c r="AG54" s="100">
        <v>9.41</v>
      </c>
      <c r="AH54" s="100">
        <v>0.84</v>
      </c>
      <c r="AI54" s="103">
        <v>46003.0</v>
      </c>
      <c r="AJ54" s="100">
        <v>1.3892</v>
      </c>
      <c r="AK54" s="102" t="s">
        <v>107</v>
      </c>
      <c r="AL54" s="104"/>
      <c r="AM54" s="102" t="s">
        <v>314</v>
      </c>
      <c r="AN54" s="100">
        <v>1060.0</v>
      </c>
      <c r="AO54" s="102" t="s">
        <v>110</v>
      </c>
      <c r="AP54" s="102" t="s">
        <v>110</v>
      </c>
      <c r="AQ54" s="102" t="s">
        <v>110</v>
      </c>
      <c r="AR54" s="102" t="s">
        <v>110</v>
      </c>
      <c r="AS54" s="102" t="s">
        <v>110</v>
      </c>
      <c r="AT54" s="102" t="s">
        <v>110</v>
      </c>
      <c r="AU54" s="102" t="s">
        <v>110</v>
      </c>
      <c r="AV54" s="109" t="s">
        <v>323</v>
      </c>
      <c r="AW54" s="102" t="s">
        <v>316</v>
      </c>
      <c r="AX54" s="110" t="s">
        <v>117</v>
      </c>
      <c r="AY54" s="110" t="s">
        <v>118</v>
      </c>
      <c r="AZ54" s="110" t="s">
        <v>317</v>
      </c>
    </row>
    <row r="55">
      <c r="A55" s="38">
        <v>51.0</v>
      </c>
      <c r="B55" s="67" t="s">
        <v>324</v>
      </c>
      <c r="C55" s="82" t="str">
        <f t="shared" si="1"/>
        <v>View</v>
      </c>
      <c r="D55" s="38" t="s">
        <v>325</v>
      </c>
      <c r="E55" s="83">
        <v>0.5965</v>
      </c>
      <c r="F55" s="87" t="str">
        <f t="shared" si="2"/>
        <v>Small Blend</v>
      </c>
      <c r="G55" s="71">
        <v>0.0015</v>
      </c>
      <c r="H55" s="72">
        <v>0.0195</v>
      </c>
      <c r="I55" s="72">
        <v>0.0657</v>
      </c>
      <c r="J55" s="72">
        <v>0.0976</v>
      </c>
      <c r="K55" s="72">
        <v>0.5042</v>
      </c>
      <c r="L55" s="72">
        <v>0.2216</v>
      </c>
      <c r="M55" s="72">
        <v>0.6771</v>
      </c>
      <c r="N55" s="73">
        <v>0.4725</v>
      </c>
      <c r="O55" s="73">
        <v>1.0821</v>
      </c>
      <c r="P55" s="73">
        <v>0.8177</v>
      </c>
      <c r="Q55" s="72">
        <v>0.2216</v>
      </c>
      <c r="R55" s="89">
        <v>2.94</v>
      </c>
      <c r="S55" s="91">
        <v>233.556712</v>
      </c>
      <c r="T55" s="93">
        <v>596.0</v>
      </c>
      <c r="U55" s="91">
        <v>1954.906051</v>
      </c>
      <c r="V55" s="95"/>
      <c r="W55" s="97">
        <v>0.0123</v>
      </c>
      <c r="X55" s="99">
        <v>0.0131</v>
      </c>
      <c r="Y55" s="100">
        <v>51.0</v>
      </c>
      <c r="Z55" s="100">
        <v>30.0</v>
      </c>
      <c r="AA55" s="97">
        <v>0.011</v>
      </c>
      <c r="AB55" s="100">
        <v>0.95</v>
      </c>
      <c r="AC55" s="102" t="s">
        <v>101</v>
      </c>
      <c r="AD55" s="102" t="s">
        <v>245</v>
      </c>
      <c r="AE55" s="100">
        <v>17.68</v>
      </c>
      <c r="AF55" s="103">
        <v>43522.0</v>
      </c>
      <c r="AG55" s="100">
        <v>6.85</v>
      </c>
      <c r="AH55" s="100">
        <v>6.34</v>
      </c>
      <c r="AI55" s="103">
        <v>46010.0</v>
      </c>
      <c r="AJ55" s="100">
        <v>0.127</v>
      </c>
      <c r="AK55" s="102" t="s">
        <v>128</v>
      </c>
      <c r="AL55" s="102" t="s">
        <v>129</v>
      </c>
      <c r="AM55" s="102" t="s">
        <v>314</v>
      </c>
      <c r="AN55" s="100">
        <v>1060.0</v>
      </c>
      <c r="AO55" s="102" t="s">
        <v>110</v>
      </c>
      <c r="AP55" s="102" t="s">
        <v>110</v>
      </c>
      <c r="AQ55" s="102" t="s">
        <v>110</v>
      </c>
      <c r="AR55" s="102" t="s">
        <v>110</v>
      </c>
      <c r="AS55" s="102" t="s">
        <v>110</v>
      </c>
      <c r="AT55" s="102" t="s">
        <v>110</v>
      </c>
      <c r="AU55" s="102" t="s">
        <v>110</v>
      </c>
      <c r="AV55" s="109" t="s">
        <v>326</v>
      </c>
      <c r="AW55" s="102" t="s">
        <v>316</v>
      </c>
      <c r="AX55" s="110" t="s">
        <v>117</v>
      </c>
      <c r="AY55" s="110" t="s">
        <v>132</v>
      </c>
      <c r="AZ55" s="110" t="s">
        <v>317</v>
      </c>
    </row>
    <row r="56">
      <c r="A56" s="38">
        <v>52.0</v>
      </c>
      <c r="B56" s="67" t="s">
        <v>327</v>
      </c>
      <c r="C56" s="82" t="str">
        <f t="shared" si="1"/>
        <v>View</v>
      </c>
      <c r="D56" s="38" t="s">
        <v>328</v>
      </c>
      <c r="E56" s="83">
        <v>0.6173</v>
      </c>
      <c r="F56" s="87" t="str">
        <f t="shared" si="2"/>
        <v>Small Blend</v>
      </c>
      <c r="G56" s="71">
        <v>0.0015</v>
      </c>
      <c r="H56" s="72">
        <v>0.0244</v>
      </c>
      <c r="I56" s="72">
        <v>0.1058</v>
      </c>
      <c r="J56" s="72">
        <v>0.1325</v>
      </c>
      <c r="K56" s="72">
        <v>0.6052</v>
      </c>
      <c r="L56" s="72">
        <v>0.2627</v>
      </c>
      <c r="M56" s="72">
        <v>0.7747</v>
      </c>
      <c r="N56" s="73">
        <v>0.4538</v>
      </c>
      <c r="O56" s="73">
        <v>1.0661</v>
      </c>
      <c r="P56" s="73">
        <v>0.7668</v>
      </c>
      <c r="Q56" s="72">
        <v>0.2627</v>
      </c>
      <c r="R56" s="89">
        <v>2.82</v>
      </c>
      <c r="S56" s="91">
        <v>800.52158</v>
      </c>
      <c r="T56" s="93">
        <v>849.0</v>
      </c>
      <c r="U56" s="91">
        <v>2913.755455</v>
      </c>
      <c r="V56" s="95"/>
      <c r="W56" s="97">
        <v>0.0121</v>
      </c>
      <c r="X56" s="99">
        <v>0.0111</v>
      </c>
      <c r="Y56" s="100">
        <v>26.0</v>
      </c>
      <c r="Z56" s="100">
        <v>10.0</v>
      </c>
      <c r="AA56" s="97">
        <v>0.0126</v>
      </c>
      <c r="AB56" s="100">
        <v>1.1</v>
      </c>
      <c r="AC56" s="102" t="s">
        <v>101</v>
      </c>
      <c r="AD56" s="102" t="s">
        <v>139</v>
      </c>
      <c r="AE56" s="100">
        <v>19.35</v>
      </c>
      <c r="AF56" s="103">
        <v>42122.0</v>
      </c>
      <c r="AG56" s="100">
        <v>10.69</v>
      </c>
      <c r="AH56" s="100">
        <v>0.75</v>
      </c>
      <c r="AI56" s="103">
        <v>46007.0</v>
      </c>
      <c r="AJ56" s="100">
        <v>0.2389</v>
      </c>
      <c r="AK56" s="102" t="s">
        <v>128</v>
      </c>
      <c r="AL56" s="102" t="s">
        <v>129</v>
      </c>
      <c r="AM56" s="102" t="s">
        <v>314</v>
      </c>
      <c r="AN56" s="100">
        <v>1060.0</v>
      </c>
      <c r="AO56" s="102" t="s">
        <v>110</v>
      </c>
      <c r="AP56" s="102" t="s">
        <v>110</v>
      </c>
      <c r="AQ56" s="102" t="s">
        <v>110</v>
      </c>
      <c r="AR56" s="102" t="s">
        <v>110</v>
      </c>
      <c r="AS56" s="102" t="s">
        <v>110</v>
      </c>
      <c r="AT56" s="102" t="s">
        <v>110</v>
      </c>
      <c r="AU56" s="102" t="s">
        <v>110</v>
      </c>
      <c r="AV56" s="109" t="s">
        <v>329</v>
      </c>
      <c r="AW56" s="102" t="s">
        <v>316</v>
      </c>
      <c r="AX56" s="110" t="s">
        <v>117</v>
      </c>
      <c r="AY56" s="110" t="s">
        <v>132</v>
      </c>
      <c r="AZ56" s="110" t="s">
        <v>317</v>
      </c>
    </row>
    <row r="57">
      <c r="A57" s="38">
        <v>53.0</v>
      </c>
      <c r="B57" s="67" t="s">
        <v>330</v>
      </c>
      <c r="C57" s="82" t="str">
        <f t="shared" si="1"/>
        <v>View</v>
      </c>
      <c r="D57" s="38" t="s">
        <v>331</v>
      </c>
      <c r="E57" s="83">
        <v>0.5691</v>
      </c>
      <c r="F57" s="87" t="str">
        <f t="shared" si="2"/>
        <v>Small Blend</v>
      </c>
      <c r="G57" s="71">
        <v>0.0038</v>
      </c>
      <c r="H57" s="72">
        <v>0.0215</v>
      </c>
      <c r="I57" s="72">
        <v>0.0863</v>
      </c>
      <c r="J57" s="72">
        <v>0.1431</v>
      </c>
      <c r="K57" s="72">
        <v>0.5482</v>
      </c>
      <c r="L57" s="72">
        <v>0.2349</v>
      </c>
      <c r="M57" s="72">
        <v>0.6979</v>
      </c>
      <c r="N57" s="73">
        <v>0.4254</v>
      </c>
      <c r="O57" s="73">
        <v>1.0145</v>
      </c>
      <c r="P57" s="73">
        <v>0.7743</v>
      </c>
      <c r="Q57" s="72">
        <v>0.2587</v>
      </c>
      <c r="R57" s="89">
        <v>2.64</v>
      </c>
      <c r="S57" s="91">
        <v>693.434112</v>
      </c>
      <c r="T57" s="93">
        <v>499.0</v>
      </c>
      <c r="U57" s="91">
        <v>1571.253735</v>
      </c>
      <c r="V57" s="95"/>
      <c r="W57" s="97">
        <v>0.0063</v>
      </c>
      <c r="X57" s="99">
        <v>0.0065</v>
      </c>
      <c r="Y57" s="100">
        <v>15.0</v>
      </c>
      <c r="Z57" s="100">
        <v>15.0</v>
      </c>
      <c r="AA57" s="97">
        <v>0.0126</v>
      </c>
      <c r="AB57" s="100">
        <v>1.0</v>
      </c>
      <c r="AC57" s="102" t="s">
        <v>101</v>
      </c>
      <c r="AD57" s="102" t="s">
        <v>332</v>
      </c>
      <c r="AE57" s="100">
        <v>18.84</v>
      </c>
      <c r="AF57" s="103">
        <v>42634.0</v>
      </c>
      <c r="AG57" s="100">
        <v>5.84</v>
      </c>
      <c r="AH57" s="100">
        <v>1.17</v>
      </c>
      <c r="AI57" s="103">
        <v>46020.0</v>
      </c>
      <c r="AJ57" s="100">
        <v>0.0812</v>
      </c>
      <c r="AK57" s="102" t="s">
        <v>128</v>
      </c>
      <c r="AL57" s="102" t="s">
        <v>279</v>
      </c>
      <c r="AM57" s="102" t="s">
        <v>314</v>
      </c>
      <c r="AN57" s="100">
        <v>1060.0</v>
      </c>
      <c r="AO57" s="102" t="s">
        <v>110</v>
      </c>
      <c r="AP57" s="102" t="s">
        <v>110</v>
      </c>
      <c r="AQ57" s="102" t="s">
        <v>110</v>
      </c>
      <c r="AR57" s="102" t="s">
        <v>110</v>
      </c>
      <c r="AS57" s="102" t="s">
        <v>110</v>
      </c>
      <c r="AT57" s="102" t="s">
        <v>110</v>
      </c>
      <c r="AU57" s="102" t="s">
        <v>110</v>
      </c>
      <c r="AV57" s="109" t="s">
        <v>333</v>
      </c>
      <c r="AW57" s="102" t="s">
        <v>316</v>
      </c>
      <c r="AX57" s="110" t="s">
        <v>117</v>
      </c>
      <c r="AY57" s="110" t="s">
        <v>132</v>
      </c>
      <c r="AZ57" s="110" t="s">
        <v>317</v>
      </c>
    </row>
    <row r="58">
      <c r="A58" s="38">
        <v>54.0</v>
      </c>
      <c r="B58" s="67" t="s">
        <v>314</v>
      </c>
      <c r="C58" s="82" t="str">
        <f t="shared" si="1"/>
        <v>View</v>
      </c>
      <c r="D58" s="38" t="s">
        <v>334</v>
      </c>
      <c r="E58" s="83">
        <v>0.4579</v>
      </c>
      <c r="F58" s="87" t="str">
        <f t="shared" si="2"/>
        <v>Small Blend</v>
      </c>
      <c r="G58" s="71">
        <v>0.0019</v>
      </c>
      <c r="H58" s="72">
        <v>0.0267</v>
      </c>
      <c r="I58" s="72">
        <v>0.14</v>
      </c>
      <c r="J58" s="72">
        <v>0.1388</v>
      </c>
      <c r="K58" s="72">
        <v>0.5112</v>
      </c>
      <c r="L58" s="72">
        <v>0.3118</v>
      </c>
      <c r="M58" s="72">
        <v>0.3681</v>
      </c>
      <c r="N58" s="73">
        <v>0.1365</v>
      </c>
      <c r="O58" s="73">
        <v>0.8272</v>
      </c>
      <c r="P58" s="73">
        <v>0.2392</v>
      </c>
      <c r="Q58" s="72">
        <v>0.3191</v>
      </c>
      <c r="R58" s="89">
        <v>1.05</v>
      </c>
      <c r="S58" s="91">
        <v>1576.658674</v>
      </c>
      <c r="T58" s="93">
        <v>1963.0</v>
      </c>
      <c r="U58" s="91">
        <v>74381.1515</v>
      </c>
      <c r="V58" s="100" t="s">
        <v>156</v>
      </c>
      <c r="W58" s="97">
        <v>0.0113</v>
      </c>
      <c r="X58" s="99">
        <v>0.0101</v>
      </c>
      <c r="Y58" s="100">
        <v>20.0</v>
      </c>
      <c r="Z58" s="100">
        <v>27.0</v>
      </c>
      <c r="AA58" s="97">
        <v>0.0134</v>
      </c>
      <c r="AB58" s="100">
        <v>1.08</v>
      </c>
      <c r="AC58" s="102" t="s">
        <v>101</v>
      </c>
      <c r="AD58" s="102" t="s">
        <v>182</v>
      </c>
      <c r="AE58" s="100">
        <v>18.14</v>
      </c>
      <c r="AF58" s="103">
        <v>36668.0</v>
      </c>
      <c r="AG58" s="100">
        <v>13.43</v>
      </c>
      <c r="AH58" s="100">
        <v>0.75</v>
      </c>
      <c r="AI58" s="103">
        <v>46007.0</v>
      </c>
      <c r="AJ58" s="100">
        <v>0.8425</v>
      </c>
      <c r="AK58" s="102" t="s">
        <v>128</v>
      </c>
      <c r="AL58" s="102" t="s">
        <v>129</v>
      </c>
      <c r="AM58" s="102" t="s">
        <v>314</v>
      </c>
      <c r="AN58" s="100">
        <v>1060.0</v>
      </c>
      <c r="AO58" s="102" t="s">
        <v>110</v>
      </c>
      <c r="AP58" s="102" t="s">
        <v>110</v>
      </c>
      <c r="AQ58" s="102" t="s">
        <v>110</v>
      </c>
      <c r="AR58" s="102" t="s">
        <v>110</v>
      </c>
      <c r="AS58" s="102" t="s">
        <v>110</v>
      </c>
      <c r="AT58" s="102" t="s">
        <v>110</v>
      </c>
      <c r="AU58" s="102" t="s">
        <v>110</v>
      </c>
      <c r="AV58" s="109" t="s">
        <v>335</v>
      </c>
      <c r="AW58" s="102" t="s">
        <v>316</v>
      </c>
      <c r="AX58" s="110" t="s">
        <v>117</v>
      </c>
      <c r="AY58" s="110" t="s">
        <v>132</v>
      </c>
      <c r="AZ58" s="110" t="s">
        <v>317</v>
      </c>
    </row>
    <row r="59">
      <c r="A59" s="38">
        <v>55.0</v>
      </c>
      <c r="B59" s="67" t="s">
        <v>336</v>
      </c>
      <c r="C59" s="82" t="str">
        <f t="shared" si="1"/>
        <v>View</v>
      </c>
      <c r="D59" s="38" t="s">
        <v>337</v>
      </c>
      <c r="E59" s="83">
        <v>0.6648</v>
      </c>
      <c r="F59" s="87" t="str">
        <f t="shared" si="2"/>
        <v>Small Growth</v>
      </c>
      <c r="G59" s="71">
        <v>0.0122</v>
      </c>
      <c r="H59" s="72">
        <v>0.033</v>
      </c>
      <c r="I59" s="72">
        <v>0.1446</v>
      </c>
      <c r="J59" s="72">
        <v>0.1613</v>
      </c>
      <c r="K59" s="72">
        <v>0.7634</v>
      </c>
      <c r="L59" s="72">
        <v>0.2801</v>
      </c>
      <c r="M59" s="72">
        <v>1.3964</v>
      </c>
      <c r="N59" s="73">
        <v>0.6295</v>
      </c>
      <c r="O59" s="73">
        <v>1.2125</v>
      </c>
      <c r="P59" s="73">
        <v>1.2034</v>
      </c>
      <c r="Q59" s="72">
        <v>0.2801</v>
      </c>
      <c r="R59" s="89">
        <v>4.74</v>
      </c>
      <c r="S59" s="91">
        <v>46.047439</v>
      </c>
      <c r="T59" s="93">
        <v>84.0</v>
      </c>
      <c r="U59" s="91">
        <v>883.050071</v>
      </c>
      <c r="V59" s="95"/>
      <c r="W59" s="97">
        <v>0.0</v>
      </c>
      <c r="X59" s="99">
        <v>0.0</v>
      </c>
      <c r="Y59" s="100">
        <v>14.0</v>
      </c>
      <c r="Z59" s="100">
        <v>12.0</v>
      </c>
      <c r="AA59" s="97">
        <v>0.015</v>
      </c>
      <c r="AB59" s="100">
        <v>1.25</v>
      </c>
      <c r="AC59" s="102" t="s">
        <v>101</v>
      </c>
      <c r="AD59" s="102" t="s">
        <v>105</v>
      </c>
      <c r="AE59" s="100">
        <v>25.8</v>
      </c>
      <c r="AF59" s="103">
        <v>42856.0</v>
      </c>
      <c r="AG59" s="100">
        <v>24.09</v>
      </c>
      <c r="AH59" s="100">
        <v>10.59</v>
      </c>
      <c r="AI59" s="103">
        <v>46021.0</v>
      </c>
      <c r="AJ59" s="100">
        <v>0.7189</v>
      </c>
      <c r="AK59" s="102" t="s">
        <v>107</v>
      </c>
      <c r="AL59" s="104"/>
      <c r="AM59" s="102" t="s">
        <v>338</v>
      </c>
      <c r="AN59" s="100">
        <v>1070.0</v>
      </c>
      <c r="AO59" s="102" t="s">
        <v>110</v>
      </c>
      <c r="AP59" s="102" t="s">
        <v>110</v>
      </c>
      <c r="AQ59" s="102" t="s">
        <v>110</v>
      </c>
      <c r="AR59" s="102" t="s">
        <v>110</v>
      </c>
      <c r="AS59" s="102" t="s">
        <v>110</v>
      </c>
      <c r="AT59" s="102" t="s">
        <v>110</v>
      </c>
      <c r="AU59" s="102" t="s">
        <v>110</v>
      </c>
      <c r="AV59" s="109" t="s">
        <v>339</v>
      </c>
      <c r="AW59" s="102" t="s">
        <v>340</v>
      </c>
      <c r="AX59" s="110" t="s">
        <v>117</v>
      </c>
      <c r="AY59" s="110" t="s">
        <v>118</v>
      </c>
      <c r="AZ59" s="110" t="s">
        <v>341</v>
      </c>
    </row>
    <row r="60">
      <c r="A60" s="38">
        <v>56.0</v>
      </c>
      <c r="B60" s="67" t="s">
        <v>342</v>
      </c>
      <c r="C60" s="82" t="str">
        <f t="shared" si="1"/>
        <v>View</v>
      </c>
      <c r="D60" s="38" t="s">
        <v>343</v>
      </c>
      <c r="E60" s="83">
        <v>0.5766</v>
      </c>
      <c r="F60" s="87" t="str">
        <f t="shared" si="2"/>
        <v>Small Growth</v>
      </c>
      <c r="G60" s="71">
        <v>0.01</v>
      </c>
      <c r="H60" s="72">
        <v>0.0204</v>
      </c>
      <c r="I60" s="72">
        <v>0.131</v>
      </c>
      <c r="J60" s="72">
        <v>0.1433</v>
      </c>
      <c r="K60" s="72">
        <v>0.6055</v>
      </c>
      <c r="L60" s="72">
        <v>0.2764</v>
      </c>
      <c r="M60" s="72">
        <v>1.0111</v>
      </c>
      <c r="N60" s="73">
        <v>0.5536</v>
      </c>
      <c r="O60" s="73">
        <v>0.9031</v>
      </c>
      <c r="P60" s="73">
        <v>0.9278</v>
      </c>
      <c r="Q60" s="72">
        <v>0.284</v>
      </c>
      <c r="R60" s="89">
        <v>3.47</v>
      </c>
      <c r="S60" s="91">
        <v>121.302708</v>
      </c>
      <c r="T60" s="93">
        <v>80.0</v>
      </c>
      <c r="U60" s="91">
        <v>1848.156226</v>
      </c>
      <c r="V60" s="95"/>
      <c r="W60" s="97">
        <v>0.0</v>
      </c>
      <c r="X60" s="99">
        <v>0.0</v>
      </c>
      <c r="Y60" s="100">
        <v>21.0</v>
      </c>
      <c r="Z60" s="100">
        <v>28.0</v>
      </c>
      <c r="AA60" s="97">
        <v>0.014</v>
      </c>
      <c r="AB60" s="100">
        <v>1.13</v>
      </c>
      <c r="AC60" s="102" t="s">
        <v>101</v>
      </c>
      <c r="AD60" s="102" t="s">
        <v>105</v>
      </c>
      <c r="AE60" s="100">
        <v>28.94</v>
      </c>
      <c r="AF60" s="103">
        <v>42856.0</v>
      </c>
      <c r="AG60" s="100">
        <v>24.02</v>
      </c>
      <c r="AH60" s="100">
        <v>16.68</v>
      </c>
      <c r="AI60" s="103">
        <v>45653.0</v>
      </c>
      <c r="AJ60" s="100" t="s">
        <v>110</v>
      </c>
      <c r="AK60" s="102" t="s">
        <v>107</v>
      </c>
      <c r="AL60" s="104"/>
      <c r="AM60" s="102" t="s">
        <v>338</v>
      </c>
      <c r="AN60" s="100">
        <v>1070.0</v>
      </c>
      <c r="AO60" s="102" t="s">
        <v>110</v>
      </c>
      <c r="AP60" s="102" t="s">
        <v>110</v>
      </c>
      <c r="AQ60" s="102" t="s">
        <v>110</v>
      </c>
      <c r="AR60" s="102" t="s">
        <v>110</v>
      </c>
      <c r="AS60" s="102" t="s">
        <v>110</v>
      </c>
      <c r="AT60" s="102" t="s">
        <v>110</v>
      </c>
      <c r="AU60" s="102" t="s">
        <v>110</v>
      </c>
      <c r="AV60" s="109" t="s">
        <v>344</v>
      </c>
      <c r="AW60" s="102" t="s">
        <v>340</v>
      </c>
      <c r="AX60" s="110" t="s">
        <v>117</v>
      </c>
      <c r="AY60" s="110" t="s">
        <v>118</v>
      </c>
      <c r="AZ60" s="110" t="s">
        <v>341</v>
      </c>
    </row>
    <row r="61">
      <c r="A61" s="38">
        <v>57.0</v>
      </c>
      <c r="B61" s="67" t="s">
        <v>345</v>
      </c>
      <c r="C61" s="82" t="str">
        <f t="shared" si="1"/>
        <v>View</v>
      </c>
      <c r="D61" s="38" t="s">
        <v>346</v>
      </c>
      <c r="E61" s="83">
        <v>0.9123</v>
      </c>
      <c r="F61" s="87" t="str">
        <f t="shared" si="2"/>
        <v>Small Growth</v>
      </c>
      <c r="G61" s="71">
        <v>0.012</v>
      </c>
      <c r="H61" s="72">
        <v>0.0454</v>
      </c>
      <c r="I61" s="72">
        <v>0.165</v>
      </c>
      <c r="J61" s="72">
        <v>0.2891</v>
      </c>
      <c r="K61" s="72">
        <v>1.1089</v>
      </c>
      <c r="L61" s="72">
        <v>0.3087</v>
      </c>
      <c r="M61" s="72">
        <v>1.1176</v>
      </c>
      <c r="N61" s="73">
        <v>0.5045</v>
      </c>
      <c r="O61" s="73">
        <v>1.9137</v>
      </c>
      <c r="P61" s="73">
        <v>0.9917</v>
      </c>
      <c r="Q61" s="72">
        <v>0.3593</v>
      </c>
      <c r="R61" s="89">
        <v>2.9</v>
      </c>
      <c r="S61" s="91">
        <v>263.168223</v>
      </c>
      <c r="T61" s="93">
        <v>102.0</v>
      </c>
      <c r="U61" s="91">
        <v>1245.186025</v>
      </c>
      <c r="V61" s="95"/>
      <c r="W61" s="97">
        <v>0.0</v>
      </c>
      <c r="X61" s="99">
        <v>0.0</v>
      </c>
      <c r="Y61" s="100">
        <v>4.0</v>
      </c>
      <c r="Z61" s="100">
        <v>2.0</v>
      </c>
      <c r="AA61" s="97">
        <v>0.015</v>
      </c>
      <c r="AB61" s="100">
        <v>1.15</v>
      </c>
      <c r="AC61" s="102" t="s">
        <v>101</v>
      </c>
      <c r="AD61" s="102" t="s">
        <v>182</v>
      </c>
      <c r="AE61" s="100">
        <v>28.39</v>
      </c>
      <c r="AF61" s="103">
        <v>42734.0</v>
      </c>
      <c r="AG61" s="100">
        <v>16.01</v>
      </c>
      <c r="AH61" s="100">
        <v>16.01</v>
      </c>
      <c r="AI61" s="103">
        <v>45974.0</v>
      </c>
      <c r="AJ61" s="100">
        <v>1.2245</v>
      </c>
      <c r="AK61" s="102" t="s">
        <v>107</v>
      </c>
      <c r="AL61" s="104"/>
      <c r="AM61" s="102" t="s">
        <v>338</v>
      </c>
      <c r="AN61" s="100">
        <v>1070.0</v>
      </c>
      <c r="AO61" s="102" t="s">
        <v>110</v>
      </c>
      <c r="AP61" s="102" t="s">
        <v>110</v>
      </c>
      <c r="AQ61" s="102" t="s">
        <v>110</v>
      </c>
      <c r="AR61" s="102" t="s">
        <v>110</v>
      </c>
      <c r="AS61" s="102" t="s">
        <v>110</v>
      </c>
      <c r="AT61" s="102" t="s">
        <v>110</v>
      </c>
      <c r="AU61" s="102" t="s">
        <v>110</v>
      </c>
      <c r="AV61" s="109" t="s">
        <v>347</v>
      </c>
      <c r="AW61" s="102" t="s">
        <v>340</v>
      </c>
      <c r="AX61" s="110" t="s">
        <v>117</v>
      </c>
      <c r="AY61" s="110" t="s">
        <v>118</v>
      </c>
      <c r="AZ61" s="110" t="s">
        <v>341</v>
      </c>
    </row>
    <row r="62">
      <c r="A62" s="38">
        <v>58.0</v>
      </c>
      <c r="B62" s="67" t="s">
        <v>348</v>
      </c>
      <c r="C62" s="82" t="str">
        <f t="shared" si="1"/>
        <v>View</v>
      </c>
      <c r="D62" s="38" t="s">
        <v>349</v>
      </c>
      <c r="E62" s="83">
        <v>0.8129</v>
      </c>
      <c r="F62" s="87" t="str">
        <f t="shared" si="2"/>
        <v>Small Growth</v>
      </c>
      <c r="G62" s="71">
        <v>0.007</v>
      </c>
      <c r="H62" s="72">
        <v>0.0313</v>
      </c>
      <c r="I62" s="72">
        <v>0.2259</v>
      </c>
      <c r="J62" s="72">
        <v>0.2541</v>
      </c>
      <c r="K62" s="72">
        <v>0.8367</v>
      </c>
      <c r="L62" s="72">
        <v>0.3538</v>
      </c>
      <c r="M62" s="72">
        <v>0.6247</v>
      </c>
      <c r="N62" s="73">
        <v>0.2993</v>
      </c>
      <c r="O62" s="73">
        <v>1.4676</v>
      </c>
      <c r="P62" s="73">
        <v>0.524</v>
      </c>
      <c r="Q62" s="72">
        <v>0.3538</v>
      </c>
      <c r="R62" s="89">
        <v>1.67</v>
      </c>
      <c r="S62" s="91">
        <v>177.639282</v>
      </c>
      <c r="T62" s="93">
        <v>266.0</v>
      </c>
      <c r="U62" s="91">
        <v>756.761023</v>
      </c>
      <c r="V62" s="95"/>
      <c r="W62" s="97">
        <v>0.0012</v>
      </c>
      <c r="X62" s="99">
        <v>0.0023</v>
      </c>
      <c r="Y62" s="100">
        <v>5.0</v>
      </c>
      <c r="Z62" s="100">
        <v>9.0</v>
      </c>
      <c r="AA62" s="97">
        <v>0.0136</v>
      </c>
      <c r="AB62" s="100">
        <v>1.13</v>
      </c>
      <c r="AC62" s="102" t="s">
        <v>101</v>
      </c>
      <c r="AD62" s="102" t="s">
        <v>182</v>
      </c>
      <c r="AE62" s="100">
        <v>24.16</v>
      </c>
      <c r="AF62" s="103">
        <v>40652.0</v>
      </c>
      <c r="AG62" s="100">
        <v>14.71</v>
      </c>
      <c r="AH62" s="100">
        <v>5.01</v>
      </c>
      <c r="AI62" s="103">
        <v>45925.0</v>
      </c>
      <c r="AJ62" s="100">
        <v>0.0776</v>
      </c>
      <c r="AK62" s="102" t="s">
        <v>128</v>
      </c>
      <c r="AL62" s="102" t="s">
        <v>279</v>
      </c>
      <c r="AM62" s="102" t="s">
        <v>338</v>
      </c>
      <c r="AN62" s="100">
        <v>1070.0</v>
      </c>
      <c r="AO62" s="102" t="s">
        <v>110</v>
      </c>
      <c r="AP62" s="102" t="s">
        <v>110</v>
      </c>
      <c r="AQ62" s="102" t="s">
        <v>110</v>
      </c>
      <c r="AR62" s="102" t="s">
        <v>110</v>
      </c>
      <c r="AS62" s="102" t="s">
        <v>110</v>
      </c>
      <c r="AT62" s="102" t="s">
        <v>110</v>
      </c>
      <c r="AU62" s="102" t="s">
        <v>110</v>
      </c>
      <c r="AV62" s="109" t="s">
        <v>350</v>
      </c>
      <c r="AW62" s="102" t="s">
        <v>340</v>
      </c>
      <c r="AX62" s="110" t="s">
        <v>117</v>
      </c>
      <c r="AY62" s="110" t="s">
        <v>132</v>
      </c>
      <c r="AZ62" s="110" t="s">
        <v>341</v>
      </c>
    </row>
    <row r="63">
      <c r="A63" s="38">
        <v>59.0</v>
      </c>
      <c r="B63" s="67" t="s">
        <v>351</v>
      </c>
      <c r="C63" s="82" t="str">
        <f t="shared" si="1"/>
        <v>View</v>
      </c>
      <c r="D63" s="38" t="s">
        <v>352</v>
      </c>
      <c r="E63" s="83">
        <v>0.6771</v>
      </c>
      <c r="F63" s="87" t="str">
        <f t="shared" si="2"/>
        <v>Small Growth</v>
      </c>
      <c r="G63" s="71">
        <v>0.003</v>
      </c>
      <c r="H63" s="72">
        <v>0.0249</v>
      </c>
      <c r="I63" s="72">
        <v>0.0573</v>
      </c>
      <c r="J63" s="72">
        <v>0.1084</v>
      </c>
      <c r="K63" s="72">
        <v>0.6401</v>
      </c>
      <c r="L63" s="72">
        <v>0.2617</v>
      </c>
      <c r="M63" s="72">
        <v>0.3658</v>
      </c>
      <c r="N63" s="73">
        <v>0.1426</v>
      </c>
      <c r="O63" s="73">
        <v>1.3525</v>
      </c>
      <c r="P63" s="73">
        <v>0.2475</v>
      </c>
      <c r="Q63" s="72">
        <v>0.3218</v>
      </c>
      <c r="R63" s="89">
        <v>1.04</v>
      </c>
      <c r="S63" s="91">
        <v>196.409028</v>
      </c>
      <c r="T63" s="93">
        <v>122.0</v>
      </c>
      <c r="U63" s="91">
        <v>775.237792</v>
      </c>
      <c r="V63" s="95"/>
      <c r="W63" s="97">
        <v>0.006</v>
      </c>
      <c r="X63" s="99">
        <v>0.0052</v>
      </c>
      <c r="Y63" s="100">
        <v>39.0</v>
      </c>
      <c r="Z63" s="100">
        <v>21.0</v>
      </c>
      <c r="AA63" s="97">
        <v>0.0128</v>
      </c>
      <c r="AB63" s="100">
        <v>1.11</v>
      </c>
      <c r="AC63" s="102" t="s">
        <v>101</v>
      </c>
      <c r="AD63" s="102" t="s">
        <v>182</v>
      </c>
      <c r="AE63" s="100">
        <v>23.62</v>
      </c>
      <c r="AF63" s="103">
        <v>42423.0</v>
      </c>
      <c r="AG63" s="100">
        <v>9.86</v>
      </c>
      <c r="AH63" s="100">
        <v>1.67</v>
      </c>
      <c r="AI63" s="103">
        <v>46010.0</v>
      </c>
      <c r="AJ63" s="100">
        <v>0.1241</v>
      </c>
      <c r="AK63" s="102" t="s">
        <v>128</v>
      </c>
      <c r="AL63" s="102" t="s">
        <v>279</v>
      </c>
      <c r="AM63" s="102" t="s">
        <v>338</v>
      </c>
      <c r="AN63" s="100">
        <v>1070.0</v>
      </c>
      <c r="AO63" s="102" t="s">
        <v>110</v>
      </c>
      <c r="AP63" s="102" t="s">
        <v>110</v>
      </c>
      <c r="AQ63" s="102" t="s">
        <v>110</v>
      </c>
      <c r="AR63" s="102" t="s">
        <v>110</v>
      </c>
      <c r="AS63" s="102" t="s">
        <v>110</v>
      </c>
      <c r="AT63" s="102" t="s">
        <v>110</v>
      </c>
      <c r="AU63" s="102" t="s">
        <v>110</v>
      </c>
      <c r="AV63" s="109" t="s">
        <v>353</v>
      </c>
      <c r="AW63" s="102" t="s">
        <v>340</v>
      </c>
      <c r="AX63" s="110" t="s">
        <v>117</v>
      </c>
      <c r="AY63" s="110" t="s">
        <v>132</v>
      </c>
      <c r="AZ63" s="110" t="s">
        <v>341</v>
      </c>
    </row>
    <row r="64">
      <c r="A64" s="38">
        <v>60.0</v>
      </c>
      <c r="B64" s="67" t="s">
        <v>354</v>
      </c>
      <c r="C64" s="82" t="str">
        <f t="shared" si="1"/>
        <v>View</v>
      </c>
      <c r="D64" s="38" t="s">
        <v>355</v>
      </c>
      <c r="E64" s="83">
        <v>0.6445</v>
      </c>
      <c r="F64" s="87" t="str">
        <f t="shared" si="2"/>
        <v>Small Growth</v>
      </c>
      <c r="G64" s="71">
        <v>0.003</v>
      </c>
      <c r="H64" s="72">
        <v>0.0223</v>
      </c>
      <c r="I64" s="72">
        <v>0.0973</v>
      </c>
      <c r="J64" s="72">
        <v>0.1463</v>
      </c>
      <c r="K64" s="72">
        <v>0.687</v>
      </c>
      <c r="L64" s="72">
        <v>0.3664</v>
      </c>
      <c r="M64" s="72">
        <v>0.2282</v>
      </c>
      <c r="N64" s="73">
        <v>0.0275</v>
      </c>
      <c r="O64" s="73">
        <v>1.2632</v>
      </c>
      <c r="P64" s="73">
        <v>0.0483</v>
      </c>
      <c r="Q64" s="72">
        <v>0.3964</v>
      </c>
      <c r="R64" s="89">
        <v>0.52</v>
      </c>
      <c r="S64" s="91">
        <v>57.664581</v>
      </c>
      <c r="T64" s="93">
        <v>122.0</v>
      </c>
      <c r="U64" s="91">
        <v>263.323887</v>
      </c>
      <c r="V64" s="95"/>
      <c r="W64" s="97">
        <v>0.0055</v>
      </c>
      <c r="X64" s="99">
        <v>0.0092</v>
      </c>
      <c r="Y64" s="100">
        <v>18.0</v>
      </c>
      <c r="Z64" s="100">
        <v>17.0</v>
      </c>
      <c r="AA64" s="97">
        <v>0.0138</v>
      </c>
      <c r="AB64" s="100">
        <v>1.21</v>
      </c>
      <c r="AC64" s="102" t="s">
        <v>101</v>
      </c>
      <c r="AD64" s="102" t="s">
        <v>182</v>
      </c>
      <c r="AE64" s="100">
        <v>21.24</v>
      </c>
      <c r="AF64" s="103">
        <v>42423.0</v>
      </c>
      <c r="AG64" s="100">
        <v>9.86</v>
      </c>
      <c r="AH64" s="100">
        <v>1.67</v>
      </c>
      <c r="AI64" s="103">
        <v>46010.0</v>
      </c>
      <c r="AJ64" s="100">
        <v>0.124</v>
      </c>
      <c r="AK64" s="102" t="s">
        <v>128</v>
      </c>
      <c r="AL64" s="102" t="s">
        <v>279</v>
      </c>
      <c r="AM64" s="102" t="s">
        <v>338</v>
      </c>
      <c r="AN64" s="100">
        <v>1070.0</v>
      </c>
      <c r="AO64" s="102" t="s">
        <v>110</v>
      </c>
      <c r="AP64" s="102" t="s">
        <v>110</v>
      </c>
      <c r="AQ64" s="102" t="s">
        <v>110</v>
      </c>
      <c r="AR64" s="102" t="s">
        <v>110</v>
      </c>
      <c r="AS64" s="102" t="s">
        <v>110</v>
      </c>
      <c r="AT64" s="102" t="s">
        <v>110</v>
      </c>
      <c r="AU64" s="102" t="s">
        <v>110</v>
      </c>
      <c r="AV64" s="109" t="s">
        <v>356</v>
      </c>
      <c r="AW64" s="102" t="s">
        <v>340</v>
      </c>
      <c r="AX64" s="110" t="s">
        <v>117</v>
      </c>
      <c r="AY64" s="110" t="s">
        <v>132</v>
      </c>
      <c r="AZ64" s="110" t="s">
        <v>341</v>
      </c>
    </row>
    <row r="65">
      <c r="A65" s="38">
        <v>61.0</v>
      </c>
      <c r="B65" s="67" t="s">
        <v>338</v>
      </c>
      <c r="C65" s="82" t="str">
        <f t="shared" si="1"/>
        <v>View</v>
      </c>
      <c r="D65" s="38" t="s">
        <v>357</v>
      </c>
      <c r="E65" s="83">
        <v>0.5434</v>
      </c>
      <c r="F65" s="87" t="str">
        <f t="shared" si="2"/>
        <v>Small Growth</v>
      </c>
      <c r="G65" s="71">
        <v>0.0024</v>
      </c>
      <c r="H65" s="72">
        <v>0.032</v>
      </c>
      <c r="I65" s="72">
        <v>0.1453</v>
      </c>
      <c r="J65" s="72">
        <v>0.1377</v>
      </c>
      <c r="K65" s="72">
        <v>0.6037</v>
      </c>
      <c r="L65" s="72">
        <v>0.384</v>
      </c>
      <c r="M65" s="72">
        <v>0.2042</v>
      </c>
      <c r="N65" s="73">
        <v>-0.0065</v>
      </c>
      <c r="O65" s="73">
        <v>0.9674</v>
      </c>
      <c r="P65" s="73">
        <v>-0.011</v>
      </c>
      <c r="Q65" s="72">
        <v>0.4202</v>
      </c>
      <c r="R65" s="89">
        <v>0.39</v>
      </c>
      <c r="S65" s="91">
        <v>111.98768</v>
      </c>
      <c r="T65" s="93">
        <v>1104.0</v>
      </c>
      <c r="U65" s="91">
        <v>13629.02062</v>
      </c>
      <c r="V65" s="100" t="s">
        <v>156</v>
      </c>
      <c r="W65" s="97">
        <v>0.0037</v>
      </c>
      <c r="X65" s="99">
        <v>0.0054</v>
      </c>
      <c r="Y65" s="100">
        <v>25.0</v>
      </c>
      <c r="Z65" s="100">
        <v>29.0</v>
      </c>
      <c r="AA65" s="97">
        <v>0.0139</v>
      </c>
      <c r="AB65" s="100">
        <v>1.13</v>
      </c>
      <c r="AC65" s="102" t="s">
        <v>101</v>
      </c>
      <c r="AD65" s="102" t="s">
        <v>182</v>
      </c>
      <c r="AE65" s="100">
        <v>24.13</v>
      </c>
      <c r="AF65" s="103">
        <v>36731.0</v>
      </c>
      <c r="AG65" s="100">
        <v>13.43</v>
      </c>
      <c r="AH65" s="100">
        <v>0.75</v>
      </c>
      <c r="AI65" s="103">
        <v>46007.0</v>
      </c>
      <c r="AJ65" s="100">
        <v>0.7283</v>
      </c>
      <c r="AK65" s="102" t="s">
        <v>128</v>
      </c>
      <c r="AL65" s="102" t="s">
        <v>129</v>
      </c>
      <c r="AM65" s="102" t="s">
        <v>338</v>
      </c>
      <c r="AN65" s="100">
        <v>1070.0</v>
      </c>
      <c r="AO65" s="102" t="s">
        <v>110</v>
      </c>
      <c r="AP65" s="102" t="s">
        <v>110</v>
      </c>
      <c r="AQ65" s="102" t="s">
        <v>110</v>
      </c>
      <c r="AR65" s="102" t="s">
        <v>110</v>
      </c>
      <c r="AS65" s="102" t="s">
        <v>110</v>
      </c>
      <c r="AT65" s="102" t="s">
        <v>110</v>
      </c>
      <c r="AU65" s="102" t="s">
        <v>110</v>
      </c>
      <c r="AV65" s="109" t="s">
        <v>358</v>
      </c>
      <c r="AW65" s="102" t="s">
        <v>340</v>
      </c>
      <c r="AX65" s="110" t="s">
        <v>117</v>
      </c>
      <c r="AY65" s="110" t="s">
        <v>132</v>
      </c>
      <c r="AZ65" s="110" t="s">
        <v>341</v>
      </c>
    </row>
    <row r="66">
      <c r="A66" s="38">
        <v>62.0</v>
      </c>
      <c r="B66" s="67" t="s">
        <v>359</v>
      </c>
      <c r="C66" s="82" t="str">
        <f t="shared" si="1"/>
        <v>View</v>
      </c>
      <c r="D66" s="38" t="s">
        <v>360</v>
      </c>
      <c r="E66" s="83">
        <v>1.141</v>
      </c>
      <c r="F66" s="87" t="str">
        <f t="shared" si="2"/>
        <v>Small Value</v>
      </c>
      <c r="G66" s="71">
        <v>0.0091</v>
      </c>
      <c r="H66" s="72">
        <v>0.0299</v>
      </c>
      <c r="I66" s="72">
        <v>0.1676</v>
      </c>
      <c r="J66" s="72">
        <v>0.2608</v>
      </c>
      <c r="K66" s="72">
        <v>0.94</v>
      </c>
      <c r="L66" s="72">
        <v>0.2234</v>
      </c>
      <c r="M66" s="72">
        <v>1.271</v>
      </c>
      <c r="N66" s="73">
        <v>0.8384</v>
      </c>
      <c r="O66" s="73">
        <v>2.0571</v>
      </c>
      <c r="P66" s="73">
        <v>1.3784</v>
      </c>
      <c r="Q66" s="72">
        <v>0.2234</v>
      </c>
      <c r="R66" s="89">
        <v>5.47</v>
      </c>
      <c r="S66" s="91">
        <v>110.16139</v>
      </c>
      <c r="T66" s="93">
        <v>47.0</v>
      </c>
      <c r="U66" s="91">
        <v>306.243541</v>
      </c>
      <c r="V66" s="95"/>
      <c r="W66" s="97">
        <v>0.0044</v>
      </c>
      <c r="X66" s="99">
        <v>0.0055</v>
      </c>
      <c r="Y66" s="100">
        <v>1.0</v>
      </c>
      <c r="Z66" s="100">
        <v>1.0</v>
      </c>
      <c r="AA66" s="97">
        <v>0.0116</v>
      </c>
      <c r="AB66" s="100">
        <v>0.88</v>
      </c>
      <c r="AC66" s="102" t="s">
        <v>101</v>
      </c>
      <c r="AD66" s="102" t="s">
        <v>182</v>
      </c>
      <c r="AE66" s="100">
        <v>19.44</v>
      </c>
      <c r="AF66" s="103">
        <v>35703.0</v>
      </c>
      <c r="AG66" s="100">
        <v>7.92</v>
      </c>
      <c r="AH66" s="100">
        <v>4.81</v>
      </c>
      <c r="AI66" s="103">
        <v>46022.0</v>
      </c>
      <c r="AJ66" s="100">
        <v>0.0542</v>
      </c>
      <c r="AK66" s="102" t="s">
        <v>128</v>
      </c>
      <c r="AL66" s="104"/>
      <c r="AM66" s="102" t="s">
        <v>361</v>
      </c>
      <c r="AN66" s="100">
        <v>1080.0</v>
      </c>
      <c r="AO66" s="102" t="s">
        <v>110</v>
      </c>
      <c r="AP66" s="102" t="s">
        <v>110</v>
      </c>
      <c r="AQ66" s="102" t="s">
        <v>110</v>
      </c>
      <c r="AR66" s="102" t="s">
        <v>110</v>
      </c>
      <c r="AS66" s="102" t="s">
        <v>110</v>
      </c>
      <c r="AT66" s="102" t="s">
        <v>110</v>
      </c>
      <c r="AU66" s="102" t="s">
        <v>110</v>
      </c>
      <c r="AV66" s="109" t="s">
        <v>362</v>
      </c>
      <c r="AW66" s="102" t="s">
        <v>363</v>
      </c>
      <c r="AX66" s="110" t="s">
        <v>117</v>
      </c>
      <c r="AY66" s="110" t="s">
        <v>118</v>
      </c>
      <c r="AZ66" s="110" t="s">
        <v>364</v>
      </c>
    </row>
    <row r="67">
      <c r="A67" s="38">
        <v>63.0</v>
      </c>
      <c r="B67" s="67" t="s">
        <v>365</v>
      </c>
      <c r="C67" s="82" t="str">
        <f t="shared" si="1"/>
        <v>View</v>
      </c>
      <c r="D67" s="38" t="s">
        <v>366</v>
      </c>
      <c r="E67" s="83">
        <v>0.6482</v>
      </c>
      <c r="F67" s="87" t="str">
        <f t="shared" si="2"/>
        <v>Small Value</v>
      </c>
      <c r="G67" s="71">
        <v>0.005</v>
      </c>
      <c r="H67" s="72">
        <v>0.0258</v>
      </c>
      <c r="I67" s="72">
        <v>0.1188</v>
      </c>
      <c r="J67" s="72">
        <v>0.078</v>
      </c>
      <c r="K67" s="72">
        <v>0.602</v>
      </c>
      <c r="L67" s="72">
        <v>0.2603</v>
      </c>
      <c r="M67" s="72">
        <v>1.0918</v>
      </c>
      <c r="N67" s="73">
        <v>0.6201</v>
      </c>
      <c r="O67" s="73">
        <v>1.0682</v>
      </c>
      <c r="P67" s="73">
        <v>1.0184</v>
      </c>
      <c r="Q67" s="72">
        <v>0.2603</v>
      </c>
      <c r="R67" s="89">
        <v>4.17</v>
      </c>
      <c r="S67" s="91">
        <v>573.549906</v>
      </c>
      <c r="T67" s="93">
        <v>305.0</v>
      </c>
      <c r="U67" s="91">
        <v>2802.703311</v>
      </c>
      <c r="V67" s="95"/>
      <c r="W67" s="97">
        <v>0.0126</v>
      </c>
      <c r="X67" s="99">
        <v>0.0113</v>
      </c>
      <c r="Y67" s="100">
        <v>57.0</v>
      </c>
      <c r="Z67" s="100">
        <v>5.0</v>
      </c>
      <c r="AA67" s="97">
        <v>0.0123</v>
      </c>
      <c r="AB67" s="100">
        <v>1.02</v>
      </c>
      <c r="AC67" s="102" t="s">
        <v>101</v>
      </c>
      <c r="AD67" s="102" t="s">
        <v>105</v>
      </c>
      <c r="AE67" s="100">
        <v>15.63</v>
      </c>
      <c r="AF67" s="103">
        <v>42160.0</v>
      </c>
      <c r="AG67" s="100">
        <v>10.64</v>
      </c>
      <c r="AH67" s="100">
        <v>10.64</v>
      </c>
      <c r="AI67" s="103">
        <v>46017.0</v>
      </c>
      <c r="AJ67" s="100">
        <v>0.1353</v>
      </c>
      <c r="AK67" s="102" t="s">
        <v>107</v>
      </c>
      <c r="AL67" s="104"/>
      <c r="AM67" s="102" t="s">
        <v>361</v>
      </c>
      <c r="AN67" s="100">
        <v>1080.0</v>
      </c>
      <c r="AO67" s="102" t="s">
        <v>110</v>
      </c>
      <c r="AP67" s="102" t="s">
        <v>110</v>
      </c>
      <c r="AQ67" s="102">
        <v>1.3E-4</v>
      </c>
      <c r="AR67" s="102">
        <v>4.0</v>
      </c>
      <c r="AS67" s="102">
        <v>4.516E-4</v>
      </c>
      <c r="AT67" s="102" t="s">
        <v>110</v>
      </c>
      <c r="AU67" s="102" t="s">
        <v>110</v>
      </c>
      <c r="AV67" s="109" t="s">
        <v>367</v>
      </c>
      <c r="AW67" s="102" t="s">
        <v>363</v>
      </c>
      <c r="AX67" s="110" t="s">
        <v>117</v>
      </c>
      <c r="AY67" s="110" t="s">
        <v>118</v>
      </c>
      <c r="AZ67" s="110" t="s">
        <v>364</v>
      </c>
    </row>
    <row r="68">
      <c r="A68" s="38">
        <v>64.0</v>
      </c>
      <c r="B68" s="67" t="s">
        <v>368</v>
      </c>
      <c r="C68" s="82" t="str">
        <f t="shared" si="1"/>
        <v>View</v>
      </c>
      <c r="D68" s="38" t="s">
        <v>369</v>
      </c>
      <c r="E68" s="83">
        <v>0.5755</v>
      </c>
      <c r="F68" s="87" t="str">
        <f t="shared" si="2"/>
        <v>Small Value</v>
      </c>
      <c r="G68" s="71">
        <v>0.0039</v>
      </c>
      <c r="H68" s="72">
        <v>0.0242</v>
      </c>
      <c r="I68" s="72">
        <v>0.1488</v>
      </c>
      <c r="J68" s="72">
        <v>0.2119</v>
      </c>
      <c r="K68" s="72">
        <v>0.5862</v>
      </c>
      <c r="L68" s="72">
        <v>0.2413</v>
      </c>
      <c r="M68" s="72">
        <v>0.9579</v>
      </c>
      <c r="N68" s="73">
        <v>0.5443</v>
      </c>
      <c r="O68" s="73">
        <v>1.0095</v>
      </c>
      <c r="P68" s="73">
        <v>0.9803</v>
      </c>
      <c r="Q68" s="72">
        <v>0.2413</v>
      </c>
      <c r="R68" s="89">
        <v>3.77</v>
      </c>
      <c r="S68" s="91">
        <v>45.687221</v>
      </c>
      <c r="T68" s="93">
        <v>83.0</v>
      </c>
      <c r="U68" s="91">
        <v>358.56144</v>
      </c>
      <c r="V68" s="95"/>
      <c r="W68" s="97">
        <v>0.0193</v>
      </c>
      <c r="X68" s="99">
        <v>0.0202</v>
      </c>
      <c r="Y68" s="100">
        <v>2.0</v>
      </c>
      <c r="Z68" s="100">
        <v>7.0</v>
      </c>
      <c r="AA68" s="97">
        <v>0.0126</v>
      </c>
      <c r="AB68" s="100">
        <v>1.06</v>
      </c>
      <c r="AC68" s="102" t="s">
        <v>101</v>
      </c>
      <c r="AD68" s="102" t="s">
        <v>145</v>
      </c>
      <c r="AE68" s="100">
        <v>12.24</v>
      </c>
      <c r="AF68" s="103">
        <v>38414.0</v>
      </c>
      <c r="AG68" s="100">
        <v>18.6</v>
      </c>
      <c r="AH68" s="100">
        <v>5.35</v>
      </c>
      <c r="AI68" s="103">
        <v>46013.0</v>
      </c>
      <c r="AJ68" s="100">
        <v>0.284</v>
      </c>
      <c r="AK68" s="102" t="s">
        <v>128</v>
      </c>
      <c r="AL68" s="102" t="s">
        <v>129</v>
      </c>
      <c r="AM68" s="102" t="s">
        <v>361</v>
      </c>
      <c r="AN68" s="100">
        <v>1080.0</v>
      </c>
      <c r="AO68" s="102" t="s">
        <v>110</v>
      </c>
      <c r="AP68" s="102" t="s">
        <v>110</v>
      </c>
      <c r="AQ68" s="102" t="s">
        <v>110</v>
      </c>
      <c r="AR68" s="102" t="s">
        <v>110</v>
      </c>
      <c r="AS68" s="102" t="s">
        <v>110</v>
      </c>
      <c r="AT68" s="102" t="s">
        <v>110</v>
      </c>
      <c r="AU68" s="102" t="s">
        <v>110</v>
      </c>
      <c r="AV68" s="109" t="s">
        <v>370</v>
      </c>
      <c r="AW68" s="102" t="s">
        <v>363</v>
      </c>
      <c r="AX68" s="110" t="s">
        <v>117</v>
      </c>
      <c r="AY68" s="110" t="s">
        <v>132</v>
      </c>
      <c r="AZ68" s="110" t="s">
        <v>364</v>
      </c>
    </row>
    <row r="69">
      <c r="A69" s="38">
        <v>65.0</v>
      </c>
      <c r="B69" s="67" t="s">
        <v>371</v>
      </c>
      <c r="C69" s="82" t="str">
        <f t="shared" si="1"/>
        <v>View</v>
      </c>
      <c r="D69" s="38" t="s">
        <v>372</v>
      </c>
      <c r="E69" s="83">
        <v>0.5119</v>
      </c>
      <c r="F69" s="87" t="str">
        <f t="shared" si="2"/>
        <v>Small Value</v>
      </c>
      <c r="G69" s="71">
        <v>0.0083</v>
      </c>
      <c r="H69" s="72">
        <v>0.0168</v>
      </c>
      <c r="I69" s="72">
        <v>0.0804</v>
      </c>
      <c r="J69" s="72">
        <v>0.1034</v>
      </c>
      <c r="K69" s="72">
        <v>0.4962</v>
      </c>
      <c r="L69" s="72">
        <v>0.2349</v>
      </c>
      <c r="M69" s="72">
        <v>0.8291</v>
      </c>
      <c r="N69" s="73">
        <v>0.5131</v>
      </c>
      <c r="O69" s="73">
        <v>0.9054</v>
      </c>
      <c r="P69" s="73">
        <v>0.8871</v>
      </c>
      <c r="Q69" s="72">
        <v>0.2349</v>
      </c>
      <c r="R69" s="89">
        <v>3.5</v>
      </c>
      <c r="S69" s="91">
        <v>-28.53497</v>
      </c>
      <c r="T69" s="93">
        <v>144.0</v>
      </c>
      <c r="U69" s="91">
        <v>946.841124</v>
      </c>
      <c r="V69" s="95"/>
      <c r="W69" s="97">
        <v>0.0</v>
      </c>
      <c r="X69" s="99">
        <v>0.0071</v>
      </c>
      <c r="Y69" s="100">
        <v>36.0</v>
      </c>
      <c r="Z69" s="100">
        <v>15.0</v>
      </c>
      <c r="AA69" s="97">
        <v>0.0121</v>
      </c>
      <c r="AB69" s="100">
        <v>0.99</v>
      </c>
      <c r="AC69" s="102" t="s">
        <v>101</v>
      </c>
      <c r="AD69" s="102" t="s">
        <v>373</v>
      </c>
      <c r="AE69" s="100">
        <v>15.96</v>
      </c>
      <c r="AF69" s="103">
        <v>42166.0</v>
      </c>
      <c r="AG69" s="100">
        <v>10.48</v>
      </c>
      <c r="AH69" s="100">
        <v>10.48</v>
      </c>
      <c r="AI69" s="103">
        <v>46013.0</v>
      </c>
      <c r="AJ69" s="100">
        <v>0.7235</v>
      </c>
      <c r="AK69" s="102" t="s">
        <v>107</v>
      </c>
      <c r="AL69" s="104"/>
      <c r="AM69" s="102" t="s">
        <v>361</v>
      </c>
      <c r="AN69" s="100">
        <v>1080.0</v>
      </c>
      <c r="AO69" s="102" t="s">
        <v>110</v>
      </c>
      <c r="AP69" s="102" t="s">
        <v>110</v>
      </c>
      <c r="AQ69" s="102" t="s">
        <v>110</v>
      </c>
      <c r="AR69" s="102" t="s">
        <v>110</v>
      </c>
      <c r="AS69" s="102" t="s">
        <v>110</v>
      </c>
      <c r="AT69" s="102" t="s">
        <v>110</v>
      </c>
      <c r="AU69" s="102" t="s">
        <v>110</v>
      </c>
      <c r="AV69" s="109" t="s">
        <v>374</v>
      </c>
      <c r="AW69" s="102" t="s">
        <v>363</v>
      </c>
      <c r="AX69" s="110" t="s">
        <v>117</v>
      </c>
      <c r="AY69" s="110" t="s">
        <v>118</v>
      </c>
      <c r="AZ69" s="110" t="s">
        <v>364</v>
      </c>
    </row>
    <row r="70">
      <c r="A70" s="38">
        <v>66.0</v>
      </c>
      <c r="B70" s="67" t="s">
        <v>375</v>
      </c>
      <c r="C70" s="82" t="str">
        <f t="shared" si="1"/>
        <v>View</v>
      </c>
      <c r="D70" s="38" t="s">
        <v>376</v>
      </c>
      <c r="E70" s="83">
        <v>0.4892</v>
      </c>
      <c r="F70" s="87" t="str">
        <f t="shared" si="2"/>
        <v>Small Value</v>
      </c>
      <c r="G70" s="71">
        <v>0.006</v>
      </c>
      <c r="H70" s="72">
        <v>0.0065</v>
      </c>
      <c r="I70" s="72">
        <v>0.0872</v>
      </c>
      <c r="J70" s="72">
        <v>0.1827</v>
      </c>
      <c r="K70" s="72">
        <v>0.5274</v>
      </c>
      <c r="L70" s="72">
        <v>0.2375</v>
      </c>
      <c r="M70" s="72">
        <v>0.8136</v>
      </c>
      <c r="N70" s="73">
        <v>0.4518</v>
      </c>
      <c r="O70" s="73">
        <v>0.9129</v>
      </c>
      <c r="P70" s="73">
        <v>0.8907</v>
      </c>
      <c r="Q70" s="72">
        <v>0.2375</v>
      </c>
      <c r="R70" s="89">
        <v>3.39</v>
      </c>
      <c r="S70" s="91">
        <v>3.512774</v>
      </c>
      <c r="T70" s="93">
        <v>154.0</v>
      </c>
      <c r="U70" s="91">
        <v>213.264251</v>
      </c>
      <c r="V70" s="95"/>
      <c r="W70" s="97">
        <v>0.0131</v>
      </c>
      <c r="X70" s="99">
        <v>0.0142</v>
      </c>
      <c r="Y70" s="100">
        <v>4.0</v>
      </c>
      <c r="Z70" s="100">
        <v>10.0</v>
      </c>
      <c r="AA70" s="97">
        <v>0.0135</v>
      </c>
      <c r="AB70" s="100">
        <v>0.99</v>
      </c>
      <c r="AC70" s="102" t="s">
        <v>101</v>
      </c>
      <c r="AD70" s="102" t="s">
        <v>332</v>
      </c>
      <c r="AE70" s="100">
        <v>12.43</v>
      </c>
      <c r="AF70" s="103">
        <v>38622.0</v>
      </c>
      <c r="AG70" s="100">
        <v>20.28</v>
      </c>
      <c r="AH70" s="100">
        <v>5.01</v>
      </c>
      <c r="AI70" s="103">
        <v>46003.0</v>
      </c>
      <c r="AJ70" s="100">
        <v>0.3811</v>
      </c>
      <c r="AK70" s="102" t="s">
        <v>128</v>
      </c>
      <c r="AL70" s="102" t="s">
        <v>129</v>
      </c>
      <c r="AM70" s="102" t="s">
        <v>361</v>
      </c>
      <c r="AN70" s="100">
        <v>1080.0</v>
      </c>
      <c r="AO70" s="102" t="s">
        <v>110</v>
      </c>
      <c r="AP70" s="102" t="s">
        <v>110</v>
      </c>
      <c r="AQ70" s="102" t="s">
        <v>110</v>
      </c>
      <c r="AR70" s="102" t="s">
        <v>110</v>
      </c>
      <c r="AS70" s="102" t="s">
        <v>110</v>
      </c>
      <c r="AT70" s="102" t="s">
        <v>110</v>
      </c>
      <c r="AU70" s="102" t="s">
        <v>110</v>
      </c>
      <c r="AV70" s="109" t="s">
        <v>377</v>
      </c>
      <c r="AW70" s="102" t="s">
        <v>363</v>
      </c>
      <c r="AX70" s="110" t="s">
        <v>117</v>
      </c>
      <c r="AY70" s="110" t="s">
        <v>132</v>
      </c>
      <c r="AZ70" s="110" t="s">
        <v>364</v>
      </c>
    </row>
    <row r="71">
      <c r="A71" s="38">
        <v>67.0</v>
      </c>
      <c r="B71" s="67" t="s">
        <v>378</v>
      </c>
      <c r="C71" s="82" t="str">
        <f t="shared" si="1"/>
        <v>View</v>
      </c>
      <c r="D71" s="38" t="s">
        <v>379</v>
      </c>
      <c r="E71" s="83">
        <v>0.5869</v>
      </c>
      <c r="F71" s="87" t="str">
        <f t="shared" si="2"/>
        <v>Small Value</v>
      </c>
      <c r="G71" s="71">
        <v>0.0059</v>
      </c>
      <c r="H71" s="72">
        <v>0.0308</v>
      </c>
      <c r="I71" s="72">
        <v>0.09</v>
      </c>
      <c r="J71" s="72">
        <v>0.1069</v>
      </c>
      <c r="K71" s="72">
        <v>0.5815</v>
      </c>
      <c r="L71" s="72">
        <v>0.2611</v>
      </c>
      <c r="M71" s="72">
        <v>0.8069</v>
      </c>
      <c r="N71" s="73">
        <v>0.4684</v>
      </c>
      <c r="O71" s="73">
        <v>1.0559</v>
      </c>
      <c r="P71" s="73">
        <v>0.8668</v>
      </c>
      <c r="Q71" s="72">
        <v>0.2611</v>
      </c>
      <c r="R71" s="89">
        <v>2.91</v>
      </c>
      <c r="S71" s="91">
        <v>551.917077</v>
      </c>
      <c r="T71" s="93">
        <v>178.0</v>
      </c>
      <c r="U71" s="91">
        <v>9599.26446</v>
      </c>
      <c r="V71" s="95"/>
      <c r="W71" s="97">
        <v>0.0099</v>
      </c>
      <c r="X71" s="99">
        <v>0.0127</v>
      </c>
      <c r="Y71" s="100">
        <v>34.0</v>
      </c>
      <c r="Z71" s="100">
        <v>7.0</v>
      </c>
      <c r="AA71" s="97">
        <v>0.0127</v>
      </c>
      <c r="AB71" s="100">
        <v>1.08</v>
      </c>
      <c r="AC71" s="102" t="s">
        <v>101</v>
      </c>
      <c r="AD71" s="102" t="s">
        <v>182</v>
      </c>
      <c r="AE71" s="100">
        <v>16.12</v>
      </c>
      <c r="AF71" s="103">
        <v>43040.0</v>
      </c>
      <c r="AG71" s="100">
        <v>8.17</v>
      </c>
      <c r="AH71" s="100">
        <v>4.92</v>
      </c>
      <c r="AI71" s="103">
        <v>46003.0</v>
      </c>
      <c r="AJ71" s="100">
        <v>0.1305</v>
      </c>
      <c r="AK71" s="102" t="s">
        <v>128</v>
      </c>
      <c r="AL71" s="102" t="s">
        <v>279</v>
      </c>
      <c r="AM71" s="102" t="s">
        <v>361</v>
      </c>
      <c r="AN71" s="100">
        <v>1080.0</v>
      </c>
      <c r="AO71" s="102" t="s">
        <v>110</v>
      </c>
      <c r="AP71" s="102" t="s">
        <v>110</v>
      </c>
      <c r="AQ71" s="102" t="s">
        <v>110</v>
      </c>
      <c r="AR71" s="102" t="s">
        <v>110</v>
      </c>
      <c r="AS71" s="102" t="s">
        <v>110</v>
      </c>
      <c r="AT71" s="102" t="s">
        <v>110</v>
      </c>
      <c r="AU71" s="102" t="s">
        <v>110</v>
      </c>
      <c r="AV71" s="109" t="s">
        <v>380</v>
      </c>
      <c r="AW71" s="102" t="s">
        <v>363</v>
      </c>
      <c r="AX71" s="110" t="s">
        <v>117</v>
      </c>
      <c r="AY71" s="110" t="s">
        <v>132</v>
      </c>
      <c r="AZ71" s="110" t="s">
        <v>364</v>
      </c>
    </row>
    <row r="72">
      <c r="A72" s="38">
        <v>68.0</v>
      </c>
      <c r="B72" s="67" t="s">
        <v>361</v>
      </c>
      <c r="C72" s="82" t="str">
        <f t="shared" si="1"/>
        <v>View</v>
      </c>
      <c r="D72" s="38" t="s">
        <v>381</v>
      </c>
      <c r="E72" s="83">
        <v>0.3428</v>
      </c>
      <c r="F72" s="87" t="str">
        <f t="shared" si="2"/>
        <v>Small Value</v>
      </c>
      <c r="G72" s="71">
        <v>0.0024</v>
      </c>
      <c r="H72" s="72">
        <v>0.022</v>
      </c>
      <c r="I72" s="72">
        <v>0.1345</v>
      </c>
      <c r="J72" s="72">
        <v>0.138</v>
      </c>
      <c r="K72" s="72">
        <v>0.4149</v>
      </c>
      <c r="L72" s="72">
        <v>0.267</v>
      </c>
      <c r="M72" s="72">
        <v>0.5338</v>
      </c>
      <c r="N72" s="73">
        <v>0.272</v>
      </c>
      <c r="O72" s="73">
        <v>0.6225</v>
      </c>
      <c r="P72" s="73">
        <v>0.4977</v>
      </c>
      <c r="Q72" s="72">
        <v>0.267</v>
      </c>
      <c r="R72" s="89">
        <v>1.92</v>
      </c>
      <c r="S72" s="91">
        <v>-380.439091</v>
      </c>
      <c r="T72" s="93">
        <v>1424.0</v>
      </c>
      <c r="U72" s="91">
        <v>12541.7105</v>
      </c>
      <c r="V72" s="100" t="s">
        <v>156</v>
      </c>
      <c r="W72" s="97">
        <v>0.0185</v>
      </c>
      <c r="X72" s="99">
        <v>0.0166</v>
      </c>
      <c r="Y72" s="100">
        <v>14.0</v>
      </c>
      <c r="Z72" s="100">
        <v>38.0</v>
      </c>
      <c r="AA72" s="97">
        <v>0.0132</v>
      </c>
      <c r="AB72" s="100">
        <v>1.03</v>
      </c>
      <c r="AC72" s="102" t="s">
        <v>101</v>
      </c>
      <c r="AD72" s="102" t="s">
        <v>182</v>
      </c>
      <c r="AE72" s="100">
        <v>14.55</v>
      </c>
      <c r="AF72" s="103">
        <v>36731.0</v>
      </c>
      <c r="AG72" s="100">
        <v>13.43</v>
      </c>
      <c r="AH72" s="100">
        <v>0.75</v>
      </c>
      <c r="AI72" s="103">
        <v>46007.0</v>
      </c>
      <c r="AJ72" s="100">
        <v>1.0656</v>
      </c>
      <c r="AK72" s="102" t="s">
        <v>128</v>
      </c>
      <c r="AL72" s="102" t="s">
        <v>129</v>
      </c>
      <c r="AM72" s="102" t="s">
        <v>361</v>
      </c>
      <c r="AN72" s="100">
        <v>1080.0</v>
      </c>
      <c r="AO72" s="102" t="s">
        <v>110</v>
      </c>
      <c r="AP72" s="102" t="s">
        <v>110</v>
      </c>
      <c r="AQ72" s="102" t="s">
        <v>110</v>
      </c>
      <c r="AR72" s="102" t="s">
        <v>110</v>
      </c>
      <c r="AS72" s="102" t="s">
        <v>110</v>
      </c>
      <c r="AT72" s="102" t="s">
        <v>110</v>
      </c>
      <c r="AU72" s="102" t="s">
        <v>110</v>
      </c>
      <c r="AV72" s="109" t="s">
        <v>382</v>
      </c>
      <c r="AW72" s="102" t="s">
        <v>363</v>
      </c>
      <c r="AX72" s="110" t="s">
        <v>117</v>
      </c>
      <c r="AY72" s="110" t="s">
        <v>132</v>
      </c>
      <c r="AZ72" s="110" t="s">
        <v>364</v>
      </c>
    </row>
    <row r="73">
      <c r="A73" s="38">
        <v>69.0</v>
      </c>
      <c r="B73" s="67"/>
      <c r="C73" s="68"/>
      <c r="D73" s="69" t="s">
        <v>383</v>
      </c>
      <c r="E73" s="70"/>
      <c r="F73" s="70"/>
      <c r="G73" s="71"/>
      <c r="H73" s="72"/>
      <c r="I73" s="72"/>
      <c r="J73" s="72"/>
      <c r="K73" s="72"/>
      <c r="L73" s="72"/>
      <c r="M73" s="72"/>
      <c r="N73" s="73"/>
      <c r="O73" s="73"/>
      <c r="P73" s="73"/>
      <c r="Q73" s="72"/>
      <c r="R73" s="128"/>
      <c r="S73" s="129"/>
      <c r="T73" s="130"/>
      <c r="U73" s="129"/>
      <c r="V73" s="95" t="s">
        <v>84</v>
      </c>
      <c r="W73" s="95"/>
      <c r="X73" s="131"/>
      <c r="Y73" s="132"/>
      <c r="Z73" s="132"/>
      <c r="AA73" s="95"/>
      <c r="AB73" s="132"/>
      <c r="AC73" s="104"/>
      <c r="AD73" s="104"/>
      <c r="AE73" s="132"/>
      <c r="AF73" s="133"/>
      <c r="AG73" s="132"/>
      <c r="AH73" s="132"/>
      <c r="AI73" s="133"/>
      <c r="AJ73" s="132"/>
      <c r="AK73" s="104"/>
      <c r="AL73" s="104"/>
      <c r="AM73" s="104"/>
      <c r="AN73" s="132">
        <v>1999.0</v>
      </c>
      <c r="AO73" s="104"/>
      <c r="AP73" s="104"/>
      <c r="AQ73" s="104"/>
      <c r="AR73" s="104"/>
      <c r="AS73" s="104"/>
      <c r="AT73" s="104"/>
      <c r="AU73" s="104"/>
      <c r="AV73" s="126"/>
      <c r="AW73" s="104"/>
      <c r="AX73" s="134"/>
      <c r="AY73" s="134"/>
      <c r="AZ73" s="134"/>
    </row>
    <row r="74">
      <c r="A74" s="38">
        <v>70.0</v>
      </c>
      <c r="B74" s="67" t="s">
        <v>384</v>
      </c>
      <c r="C74" s="82" t="str">
        <f t="shared" ref="C74:C183" si="3">HYPERLINK("https://vizwealth.com/v/" &amp; B74 &amp; "%2C%20" &amp; AM74 &amp; "/2015/t/cy_3!25?show=&amp;align=true", "View")</f>
        <v>View</v>
      </c>
      <c r="D74" s="38" t="s">
        <v>385</v>
      </c>
      <c r="E74" s="83">
        <v>1.306</v>
      </c>
      <c r="F74" s="87" t="str">
        <f t="shared" ref="F74:F183" si="4">hyperlink("https://vizwealth.com/category/" &amp; AW74 &amp; "?q=&amp;c=&amp;u=public&amp;ft[]=etf&amp;aum=200&amp;yro=5&amp;req=sharpe_ratio.desc.42.0.&amp;esg=false",AZ74)</f>
        <v>Foreign Large Blend</v>
      </c>
      <c r="G74" s="71">
        <v>0.0035</v>
      </c>
      <c r="H74" s="72">
        <v>0.021</v>
      </c>
      <c r="I74" s="72">
        <v>0.1459</v>
      </c>
      <c r="J74" s="72">
        <v>0.2545</v>
      </c>
      <c r="K74" s="72">
        <v>0.6778</v>
      </c>
      <c r="L74" s="72">
        <v>0.1428</v>
      </c>
      <c r="M74" s="72">
        <v>0.9388</v>
      </c>
      <c r="N74" s="73">
        <v>0.9271</v>
      </c>
      <c r="O74" s="73">
        <v>1.7327</v>
      </c>
      <c r="P74" s="73">
        <v>1.3719</v>
      </c>
      <c r="Q74" s="72">
        <v>0.1477</v>
      </c>
      <c r="R74" s="89">
        <v>6.23</v>
      </c>
      <c r="S74" s="91">
        <v>-475.517865</v>
      </c>
      <c r="T74" s="93">
        <v>831.0</v>
      </c>
      <c r="U74" s="91">
        <v>6834.471322</v>
      </c>
      <c r="V74" s="95"/>
      <c r="W74" s="97">
        <v>0.0269</v>
      </c>
      <c r="X74" s="99">
        <v>0.0328</v>
      </c>
      <c r="Y74" s="100">
        <v>90.0</v>
      </c>
      <c r="Z74" s="100">
        <v>20.0</v>
      </c>
      <c r="AA74" s="97">
        <v>0.0081</v>
      </c>
      <c r="AB74" s="100">
        <v>0.64</v>
      </c>
      <c r="AC74" s="102" t="s">
        <v>386</v>
      </c>
      <c r="AD74" s="102" t="s">
        <v>387</v>
      </c>
      <c r="AE74" s="100">
        <v>18.46</v>
      </c>
      <c r="AF74" s="103">
        <v>41670.0</v>
      </c>
      <c r="AG74" s="100">
        <v>11.93</v>
      </c>
      <c r="AH74" s="100">
        <v>11.93</v>
      </c>
      <c r="AI74" s="103">
        <v>46014.0</v>
      </c>
      <c r="AJ74" s="100">
        <v>0.7476</v>
      </c>
      <c r="AK74" s="102" t="s">
        <v>135</v>
      </c>
      <c r="AL74" s="102" t="s">
        <v>169</v>
      </c>
      <c r="AM74" s="102" t="s">
        <v>388</v>
      </c>
      <c r="AN74" s="100">
        <v>2000.0</v>
      </c>
      <c r="AO74" s="102" t="s">
        <v>110</v>
      </c>
      <c r="AP74" s="102" t="s">
        <v>110</v>
      </c>
      <c r="AQ74" s="102" t="s">
        <v>110</v>
      </c>
      <c r="AR74" s="102" t="s">
        <v>110</v>
      </c>
      <c r="AS74" s="102" t="s">
        <v>110</v>
      </c>
      <c r="AT74" s="102" t="s">
        <v>110</v>
      </c>
      <c r="AU74" s="102" t="s">
        <v>110</v>
      </c>
      <c r="AV74" s="109" t="s">
        <v>389</v>
      </c>
      <c r="AW74" s="102" t="s">
        <v>390</v>
      </c>
      <c r="AX74" s="110" t="s">
        <v>117</v>
      </c>
      <c r="AY74" s="110" t="s">
        <v>132</v>
      </c>
      <c r="AZ74" s="110" t="s">
        <v>391</v>
      </c>
    </row>
    <row r="75">
      <c r="A75" s="38">
        <v>71.0</v>
      </c>
      <c r="B75" s="67" t="s">
        <v>392</v>
      </c>
      <c r="C75" s="82" t="str">
        <f t="shared" si="3"/>
        <v>View</v>
      </c>
      <c r="D75" s="38" t="s">
        <v>393</v>
      </c>
      <c r="E75" s="83">
        <v>1.3182</v>
      </c>
      <c r="F75" s="87" t="str">
        <f t="shared" si="4"/>
        <v>Foreign Large Blend</v>
      </c>
      <c r="G75" s="71">
        <v>0.0097</v>
      </c>
      <c r="H75" s="72">
        <v>0.0149</v>
      </c>
      <c r="I75" s="72">
        <v>0.1604</v>
      </c>
      <c r="J75" s="72">
        <v>0.2722</v>
      </c>
      <c r="K75" s="72">
        <v>0.7247</v>
      </c>
      <c r="L75" s="72">
        <v>0.1522</v>
      </c>
      <c r="M75" s="72">
        <v>0.8998</v>
      </c>
      <c r="N75" s="73">
        <v>0.8125</v>
      </c>
      <c r="O75" s="73">
        <v>1.7271</v>
      </c>
      <c r="P75" s="73">
        <v>1.1708</v>
      </c>
      <c r="Q75" s="72">
        <v>0.1893</v>
      </c>
      <c r="R75" s="89">
        <v>4.64</v>
      </c>
      <c r="S75" s="91">
        <v>-174.608975</v>
      </c>
      <c r="T75" s="93">
        <v>1244.0</v>
      </c>
      <c r="U75" s="91">
        <v>3402.238594</v>
      </c>
      <c r="V75" s="95"/>
      <c r="W75" s="97">
        <v>0.0407</v>
      </c>
      <c r="X75" s="99">
        <v>0.1148</v>
      </c>
      <c r="Y75" s="100">
        <v>86.0</v>
      </c>
      <c r="Z75" s="100">
        <v>10.0</v>
      </c>
      <c r="AA75" s="97">
        <v>0.0078</v>
      </c>
      <c r="AB75" s="100">
        <v>0.68</v>
      </c>
      <c r="AC75" s="102" t="s">
        <v>386</v>
      </c>
      <c r="AD75" s="102" t="s">
        <v>394</v>
      </c>
      <c r="AE75" s="100" t="s">
        <v>110</v>
      </c>
      <c r="AF75" s="103">
        <v>37925.0</v>
      </c>
      <c r="AG75" s="100">
        <v>7.37</v>
      </c>
      <c r="AH75" s="100">
        <v>0.33</v>
      </c>
      <c r="AI75" s="103">
        <v>46017.0</v>
      </c>
      <c r="AJ75" s="100">
        <v>0.6102</v>
      </c>
      <c r="AK75" s="102" t="s">
        <v>128</v>
      </c>
      <c r="AL75" s="104"/>
      <c r="AM75" s="102" t="s">
        <v>388</v>
      </c>
      <c r="AN75" s="100">
        <v>2000.0</v>
      </c>
      <c r="AO75" s="102" t="s">
        <v>110</v>
      </c>
      <c r="AP75" s="102" t="s">
        <v>110</v>
      </c>
      <c r="AQ75" s="102">
        <v>3.12347</v>
      </c>
      <c r="AR75" s="102">
        <v>10.0</v>
      </c>
      <c r="AS75" s="102">
        <v>0.0852104</v>
      </c>
      <c r="AT75" s="99">
        <v>0.0542</v>
      </c>
      <c r="AU75" s="102" t="s">
        <v>110</v>
      </c>
      <c r="AV75" s="109" t="s">
        <v>395</v>
      </c>
      <c r="AW75" s="102" t="s">
        <v>390</v>
      </c>
      <c r="AX75" s="110" t="s">
        <v>117</v>
      </c>
      <c r="AY75" s="110" t="s">
        <v>118</v>
      </c>
      <c r="AZ75" s="110" t="s">
        <v>391</v>
      </c>
    </row>
    <row r="76">
      <c r="A76" s="38">
        <v>72.0</v>
      </c>
      <c r="B76" s="67" t="s">
        <v>396</v>
      </c>
      <c r="C76" s="82" t="str">
        <f t="shared" si="3"/>
        <v>View</v>
      </c>
      <c r="D76" s="38" t="s">
        <v>397</v>
      </c>
      <c r="E76" s="83">
        <v>1.3843</v>
      </c>
      <c r="F76" s="87" t="str">
        <f t="shared" si="4"/>
        <v>Foreign Large Blend</v>
      </c>
      <c r="G76" s="71">
        <v>0.0035</v>
      </c>
      <c r="H76" s="72">
        <v>0.0251</v>
      </c>
      <c r="I76" s="72">
        <v>0.1726</v>
      </c>
      <c r="J76" s="72">
        <v>0.2886</v>
      </c>
      <c r="K76" s="72">
        <v>0.6949</v>
      </c>
      <c r="L76" s="72">
        <v>0.133</v>
      </c>
      <c r="M76" s="72">
        <v>0.7739</v>
      </c>
      <c r="N76" s="73">
        <v>0.7807</v>
      </c>
      <c r="O76" s="73">
        <v>1.9309</v>
      </c>
      <c r="P76" s="73">
        <v>1.1829</v>
      </c>
      <c r="Q76" s="72">
        <v>0.1746</v>
      </c>
      <c r="R76" s="89">
        <v>4.35</v>
      </c>
      <c r="S76" s="91">
        <v>-0.217078</v>
      </c>
      <c r="T76" s="93">
        <v>1916.0</v>
      </c>
      <c r="U76" s="91">
        <v>305.517239</v>
      </c>
      <c r="V76" s="95"/>
      <c r="W76" s="97">
        <v>0.024</v>
      </c>
      <c r="X76" s="99">
        <v>0.0274</v>
      </c>
      <c r="Y76" s="100">
        <v>80.0</v>
      </c>
      <c r="Z76" s="100">
        <v>15.0</v>
      </c>
      <c r="AA76" s="97">
        <v>0.0074</v>
      </c>
      <c r="AB76" s="100">
        <v>0.68</v>
      </c>
      <c r="AC76" s="102" t="s">
        <v>386</v>
      </c>
      <c r="AD76" s="102" t="s">
        <v>387</v>
      </c>
      <c r="AE76" s="100">
        <v>17.77</v>
      </c>
      <c r="AF76" s="103">
        <v>42184.0</v>
      </c>
      <c r="AG76" s="100">
        <v>10.52</v>
      </c>
      <c r="AH76" s="100">
        <v>10.52</v>
      </c>
      <c r="AI76" s="103">
        <v>46014.0</v>
      </c>
      <c r="AJ76" s="100">
        <v>0.6275</v>
      </c>
      <c r="AK76" s="102" t="s">
        <v>135</v>
      </c>
      <c r="AL76" s="102" t="s">
        <v>129</v>
      </c>
      <c r="AM76" s="102" t="s">
        <v>388</v>
      </c>
      <c r="AN76" s="100">
        <v>2000.0</v>
      </c>
      <c r="AO76" s="102" t="s">
        <v>110</v>
      </c>
      <c r="AP76" s="102" t="s">
        <v>110</v>
      </c>
      <c r="AQ76" s="102" t="s">
        <v>110</v>
      </c>
      <c r="AR76" s="102" t="s">
        <v>110</v>
      </c>
      <c r="AS76" s="102" t="s">
        <v>110</v>
      </c>
      <c r="AT76" s="102" t="s">
        <v>110</v>
      </c>
      <c r="AU76" s="102" t="s">
        <v>110</v>
      </c>
      <c r="AV76" s="109" t="s">
        <v>398</v>
      </c>
      <c r="AW76" s="102" t="s">
        <v>390</v>
      </c>
      <c r="AX76" s="110" t="s">
        <v>117</v>
      </c>
      <c r="AY76" s="110" t="s">
        <v>132</v>
      </c>
      <c r="AZ76" s="110" t="s">
        <v>391</v>
      </c>
    </row>
    <row r="77">
      <c r="A77" s="38">
        <v>73.0</v>
      </c>
      <c r="B77" s="67" t="s">
        <v>399</v>
      </c>
      <c r="C77" s="82" t="str">
        <f t="shared" si="3"/>
        <v>View</v>
      </c>
      <c r="D77" s="38" t="s">
        <v>400</v>
      </c>
      <c r="E77" s="83">
        <v>1.3215</v>
      </c>
      <c r="F77" s="87" t="str">
        <f t="shared" si="4"/>
        <v>Foreign Large Blend</v>
      </c>
      <c r="G77" s="71">
        <v>0.004</v>
      </c>
      <c r="H77" s="72">
        <v>0.0234</v>
      </c>
      <c r="I77" s="72">
        <v>0.1684</v>
      </c>
      <c r="J77" s="72">
        <v>0.2837</v>
      </c>
      <c r="K77" s="72">
        <v>0.6664</v>
      </c>
      <c r="L77" s="72">
        <v>0.1411</v>
      </c>
      <c r="M77" s="72">
        <v>0.7326</v>
      </c>
      <c r="N77" s="73">
        <v>0.7261</v>
      </c>
      <c r="O77" s="73">
        <v>1.8372</v>
      </c>
      <c r="P77" s="73">
        <v>1.0874</v>
      </c>
      <c r="Q77" s="72">
        <v>0.1789</v>
      </c>
      <c r="R77" s="89">
        <v>4.04</v>
      </c>
      <c r="S77" s="91">
        <v>17.460676</v>
      </c>
      <c r="T77" s="93">
        <v>1921.0</v>
      </c>
      <c r="U77" s="91">
        <v>226.354411</v>
      </c>
      <c r="V77" s="95"/>
      <c r="W77" s="97">
        <v>0.0212</v>
      </c>
      <c r="X77" s="99">
        <v>0.0374</v>
      </c>
      <c r="Y77" s="100">
        <v>83.0</v>
      </c>
      <c r="Z77" s="100">
        <v>28.0</v>
      </c>
      <c r="AA77" s="97">
        <v>0.0077</v>
      </c>
      <c r="AB77" s="100">
        <v>0.69</v>
      </c>
      <c r="AC77" s="102" t="s">
        <v>386</v>
      </c>
      <c r="AD77" s="102" t="s">
        <v>387</v>
      </c>
      <c r="AE77" s="100">
        <v>17.78</v>
      </c>
      <c r="AF77" s="103">
        <v>41661.0</v>
      </c>
      <c r="AG77" s="100">
        <v>9.13</v>
      </c>
      <c r="AH77" s="100">
        <v>1.03</v>
      </c>
      <c r="AI77" s="103">
        <v>46010.0</v>
      </c>
      <c r="AJ77" s="100">
        <v>0.7892</v>
      </c>
      <c r="AK77" s="102" t="s">
        <v>135</v>
      </c>
      <c r="AL77" s="102" t="s">
        <v>129</v>
      </c>
      <c r="AM77" s="102" t="s">
        <v>388</v>
      </c>
      <c r="AN77" s="100">
        <v>2000.0</v>
      </c>
      <c r="AO77" s="102" t="s">
        <v>110</v>
      </c>
      <c r="AP77" s="102" t="s">
        <v>110</v>
      </c>
      <c r="AQ77" s="102" t="s">
        <v>110</v>
      </c>
      <c r="AR77" s="102" t="s">
        <v>110</v>
      </c>
      <c r="AS77" s="102" t="s">
        <v>110</v>
      </c>
      <c r="AT77" s="102" t="s">
        <v>110</v>
      </c>
      <c r="AU77" s="102" t="s">
        <v>110</v>
      </c>
      <c r="AV77" s="109" t="s">
        <v>401</v>
      </c>
      <c r="AW77" s="102" t="s">
        <v>390</v>
      </c>
      <c r="AX77" s="110" t="s">
        <v>117</v>
      </c>
      <c r="AY77" s="110" t="s">
        <v>132</v>
      </c>
      <c r="AZ77" s="110" t="s">
        <v>391</v>
      </c>
    </row>
    <row r="78">
      <c r="A78" s="38">
        <v>74.0</v>
      </c>
      <c r="B78" s="67" t="s">
        <v>179</v>
      </c>
      <c r="C78" s="82" t="str">
        <f t="shared" si="3"/>
        <v>View</v>
      </c>
      <c r="D78" s="38" t="s">
        <v>402</v>
      </c>
      <c r="E78" s="83">
        <v>1.4964</v>
      </c>
      <c r="F78" s="87" t="str">
        <f t="shared" si="4"/>
        <v>Foreign Large Blend</v>
      </c>
      <c r="G78" s="71">
        <v>0.0025</v>
      </c>
      <c r="H78" s="72">
        <v>0.0254</v>
      </c>
      <c r="I78" s="72">
        <v>0.1519</v>
      </c>
      <c r="J78" s="72">
        <v>0.455</v>
      </c>
      <c r="K78" s="72">
        <v>0.9968</v>
      </c>
      <c r="L78" s="72">
        <v>0.1587</v>
      </c>
      <c r="M78" s="72">
        <v>0.9457</v>
      </c>
      <c r="N78" s="73">
        <v>0.6863</v>
      </c>
      <c r="O78" s="73">
        <v>2.7286</v>
      </c>
      <c r="P78" s="73">
        <v>1.0894</v>
      </c>
      <c r="Q78" s="72">
        <v>0.2709</v>
      </c>
      <c r="R78" s="89">
        <v>3.46</v>
      </c>
      <c r="S78" s="91">
        <v>1183.726298</v>
      </c>
      <c r="T78" s="93">
        <v>197.0</v>
      </c>
      <c r="U78" s="91">
        <v>2546.857849</v>
      </c>
      <c r="V78" s="100" t="s">
        <v>127</v>
      </c>
      <c r="W78" s="97">
        <v>0.0241</v>
      </c>
      <c r="X78" s="99">
        <v>0.0194</v>
      </c>
      <c r="Y78" s="100">
        <v>2.0</v>
      </c>
      <c r="Z78" s="100">
        <v>1.0</v>
      </c>
      <c r="AA78" s="97">
        <v>0.01</v>
      </c>
      <c r="AB78" s="100">
        <v>0.9</v>
      </c>
      <c r="AC78" s="102" t="s">
        <v>386</v>
      </c>
      <c r="AD78" s="102" t="s">
        <v>403</v>
      </c>
      <c r="AE78" s="100">
        <v>17.14</v>
      </c>
      <c r="AF78" s="103">
        <v>40963.0</v>
      </c>
      <c r="AG78" s="100">
        <v>13.86</v>
      </c>
      <c r="AH78" s="100">
        <v>5.85</v>
      </c>
      <c r="AI78" s="103">
        <v>46013.0</v>
      </c>
      <c r="AJ78" s="100">
        <v>1.2357</v>
      </c>
      <c r="AK78" s="102" t="s">
        <v>128</v>
      </c>
      <c r="AL78" s="102" t="s">
        <v>129</v>
      </c>
      <c r="AM78" s="102" t="s">
        <v>388</v>
      </c>
      <c r="AN78" s="100">
        <v>2000.0</v>
      </c>
      <c r="AO78" s="102" t="s">
        <v>110</v>
      </c>
      <c r="AP78" s="102" t="s">
        <v>110</v>
      </c>
      <c r="AQ78" s="102" t="s">
        <v>110</v>
      </c>
      <c r="AR78" s="102" t="s">
        <v>110</v>
      </c>
      <c r="AS78" s="102" t="s">
        <v>110</v>
      </c>
      <c r="AT78" s="102" t="s">
        <v>110</v>
      </c>
      <c r="AU78" s="102" t="s">
        <v>110</v>
      </c>
      <c r="AV78" s="109" t="s">
        <v>404</v>
      </c>
      <c r="AW78" s="102" t="s">
        <v>390</v>
      </c>
      <c r="AX78" s="110" t="s">
        <v>117</v>
      </c>
      <c r="AY78" s="110" t="s">
        <v>132</v>
      </c>
      <c r="AZ78" s="110" t="s">
        <v>391</v>
      </c>
    </row>
    <row r="79">
      <c r="A79" s="38">
        <v>75.0</v>
      </c>
      <c r="B79" s="67" t="s">
        <v>405</v>
      </c>
      <c r="C79" s="82" t="str">
        <f t="shared" si="3"/>
        <v>View</v>
      </c>
      <c r="D79" s="38" t="s">
        <v>406</v>
      </c>
      <c r="E79" s="83">
        <v>1.121</v>
      </c>
      <c r="F79" s="87" t="str">
        <f t="shared" si="4"/>
        <v>Foreign Large Blend</v>
      </c>
      <c r="G79" s="71">
        <v>0.0087</v>
      </c>
      <c r="H79" s="72">
        <v>0.0225</v>
      </c>
      <c r="I79" s="72">
        <v>0.0868</v>
      </c>
      <c r="J79" s="72">
        <v>0.3172</v>
      </c>
      <c r="K79" s="72">
        <v>0.6742</v>
      </c>
      <c r="L79" s="72">
        <v>0.1308</v>
      </c>
      <c r="M79" s="72">
        <v>0.7234</v>
      </c>
      <c r="N79" s="73">
        <v>0.5856</v>
      </c>
      <c r="O79" s="73">
        <v>2.1535</v>
      </c>
      <c r="P79" s="73">
        <v>0.9865</v>
      </c>
      <c r="Q79" s="72">
        <v>0.2298</v>
      </c>
      <c r="R79" s="89">
        <v>3.03</v>
      </c>
      <c r="S79" s="91">
        <v>14.901679</v>
      </c>
      <c r="T79" s="93">
        <v>47.0</v>
      </c>
      <c r="U79" s="91">
        <v>252.701844</v>
      </c>
      <c r="V79" s="95"/>
      <c r="W79" s="97">
        <v>0.0183</v>
      </c>
      <c r="X79" s="99">
        <v>0.0202</v>
      </c>
      <c r="Y79" s="100">
        <v>65.0</v>
      </c>
      <c r="Z79" s="100">
        <v>21.0</v>
      </c>
      <c r="AA79" s="97">
        <v>0.0076</v>
      </c>
      <c r="AB79" s="100">
        <v>0.9</v>
      </c>
      <c r="AC79" s="102" t="s">
        <v>386</v>
      </c>
      <c r="AD79" s="102" t="s">
        <v>407</v>
      </c>
      <c r="AE79" s="100">
        <v>18.55</v>
      </c>
      <c r="AF79" s="103">
        <v>41122.0</v>
      </c>
      <c r="AG79" s="100">
        <v>11.01</v>
      </c>
      <c r="AH79" s="100">
        <v>5.1</v>
      </c>
      <c r="AI79" s="103">
        <v>46000.0</v>
      </c>
      <c r="AJ79" s="100">
        <v>1.0741</v>
      </c>
      <c r="AK79" s="102" t="s">
        <v>128</v>
      </c>
      <c r="AL79" s="104"/>
      <c r="AM79" s="102" t="s">
        <v>388</v>
      </c>
      <c r="AN79" s="100">
        <v>2000.0</v>
      </c>
      <c r="AO79" s="102" t="s">
        <v>110</v>
      </c>
      <c r="AP79" s="102" t="s">
        <v>110</v>
      </c>
      <c r="AQ79" s="102" t="s">
        <v>110</v>
      </c>
      <c r="AR79" s="102" t="s">
        <v>110</v>
      </c>
      <c r="AS79" s="102" t="s">
        <v>110</v>
      </c>
      <c r="AT79" s="102" t="s">
        <v>110</v>
      </c>
      <c r="AU79" s="102" t="s">
        <v>110</v>
      </c>
      <c r="AV79" s="109" t="s">
        <v>408</v>
      </c>
      <c r="AW79" s="102" t="s">
        <v>390</v>
      </c>
      <c r="AX79" s="110" t="s">
        <v>117</v>
      </c>
      <c r="AY79" s="110" t="s">
        <v>118</v>
      </c>
      <c r="AZ79" s="110" t="s">
        <v>391</v>
      </c>
    </row>
    <row r="80">
      <c r="A80" s="38">
        <v>76.0</v>
      </c>
      <c r="B80" s="67" t="s">
        <v>409</v>
      </c>
      <c r="C80" s="82" t="str">
        <f t="shared" si="3"/>
        <v>View</v>
      </c>
      <c r="D80" s="38" t="s">
        <v>410</v>
      </c>
      <c r="E80" s="83">
        <v>1.2222</v>
      </c>
      <c r="F80" s="87" t="str">
        <f t="shared" si="4"/>
        <v>Foreign Large Blend</v>
      </c>
      <c r="G80" s="71">
        <v>0.0038</v>
      </c>
      <c r="H80" s="72">
        <v>0.0292</v>
      </c>
      <c r="I80" s="72">
        <v>0.1767</v>
      </c>
      <c r="J80" s="72">
        <v>0.4184</v>
      </c>
      <c r="K80" s="72">
        <v>0.7413</v>
      </c>
      <c r="L80" s="72">
        <v>0.1438</v>
      </c>
      <c r="M80" s="72">
        <v>0.745</v>
      </c>
      <c r="N80" s="73">
        <v>0.6</v>
      </c>
      <c r="O80" s="73">
        <v>2.2205</v>
      </c>
      <c r="P80" s="73">
        <v>0.9152</v>
      </c>
      <c r="Q80" s="72">
        <v>0.2489</v>
      </c>
      <c r="R80" s="89">
        <v>2.9</v>
      </c>
      <c r="S80" s="91">
        <v>1426.207259</v>
      </c>
      <c r="T80" s="93">
        <v>121.0</v>
      </c>
      <c r="U80" s="91">
        <v>6691.298574</v>
      </c>
      <c r="V80" s="95"/>
      <c r="W80" s="97">
        <v>0.0259</v>
      </c>
      <c r="X80" s="99">
        <v>0.0138</v>
      </c>
      <c r="Y80" s="100">
        <v>7.0</v>
      </c>
      <c r="Z80" s="100">
        <v>8.0</v>
      </c>
      <c r="AA80" s="97">
        <v>0.0085</v>
      </c>
      <c r="AB80" s="100">
        <v>0.96</v>
      </c>
      <c r="AC80" s="102" t="s">
        <v>386</v>
      </c>
      <c r="AD80" s="102" t="s">
        <v>387</v>
      </c>
      <c r="AE80" s="100">
        <v>16.58</v>
      </c>
      <c r="AF80" s="103">
        <v>43754.0</v>
      </c>
      <c r="AG80" s="100">
        <v>6.13</v>
      </c>
      <c r="AH80" s="100">
        <v>2.52</v>
      </c>
      <c r="AI80" s="103">
        <v>46013.0</v>
      </c>
      <c r="AJ80" s="100">
        <v>1.4944</v>
      </c>
      <c r="AK80" s="102" t="s">
        <v>107</v>
      </c>
      <c r="AL80" s="104"/>
      <c r="AM80" s="102" t="s">
        <v>388</v>
      </c>
      <c r="AN80" s="100">
        <v>2000.0</v>
      </c>
      <c r="AO80" s="102" t="s">
        <v>110</v>
      </c>
      <c r="AP80" s="102" t="s">
        <v>110</v>
      </c>
      <c r="AQ80" s="102" t="s">
        <v>110</v>
      </c>
      <c r="AR80" s="102" t="s">
        <v>110</v>
      </c>
      <c r="AS80" s="102" t="s">
        <v>110</v>
      </c>
      <c r="AT80" s="102" t="s">
        <v>110</v>
      </c>
      <c r="AU80" s="102" t="s">
        <v>110</v>
      </c>
      <c r="AV80" s="109" t="s">
        <v>411</v>
      </c>
      <c r="AW80" s="102" t="s">
        <v>390</v>
      </c>
      <c r="AX80" s="110" t="s">
        <v>117</v>
      </c>
      <c r="AY80" s="110" t="s">
        <v>118</v>
      </c>
      <c r="AZ80" s="110" t="s">
        <v>391</v>
      </c>
    </row>
    <row r="81">
      <c r="A81" s="38">
        <v>77.0</v>
      </c>
      <c r="B81" s="67" t="s">
        <v>388</v>
      </c>
      <c r="C81" s="82" t="str">
        <f t="shared" si="3"/>
        <v>View</v>
      </c>
      <c r="D81" s="38" t="s">
        <v>412</v>
      </c>
      <c r="E81" s="83">
        <v>0.9588</v>
      </c>
      <c r="F81" s="87" t="str">
        <f t="shared" si="4"/>
        <v>Foreign Large Blend</v>
      </c>
      <c r="G81" s="71">
        <v>0.0032</v>
      </c>
      <c r="H81" s="72">
        <v>0.0221</v>
      </c>
      <c r="I81" s="72">
        <v>0.1164</v>
      </c>
      <c r="J81" s="72">
        <v>0.3433</v>
      </c>
      <c r="K81" s="72">
        <v>0.6282</v>
      </c>
      <c r="L81" s="72">
        <v>0.156</v>
      </c>
      <c r="M81" s="72">
        <v>0.5489</v>
      </c>
      <c r="N81" s="73">
        <v>0.3834</v>
      </c>
      <c r="O81" s="73">
        <v>1.7869</v>
      </c>
      <c r="P81" s="73">
        <v>0.6112</v>
      </c>
      <c r="Q81" s="72">
        <v>0.2949</v>
      </c>
      <c r="R81" s="89">
        <v>1.83</v>
      </c>
      <c r="S81" s="91">
        <v>-3.256112</v>
      </c>
      <c r="T81" s="93">
        <v>721.0</v>
      </c>
      <c r="U81" s="91">
        <v>71953.71251</v>
      </c>
      <c r="V81" s="100" t="s">
        <v>156</v>
      </c>
      <c r="W81" s="97">
        <v>0.0239</v>
      </c>
      <c r="X81" s="99">
        <v>0.0331</v>
      </c>
      <c r="Y81" s="100">
        <v>48.0</v>
      </c>
      <c r="Z81" s="100">
        <v>48.0</v>
      </c>
      <c r="AA81" s="97">
        <v>0.009</v>
      </c>
      <c r="AB81" s="100">
        <v>1.05</v>
      </c>
      <c r="AC81" s="102" t="s">
        <v>386</v>
      </c>
      <c r="AD81" s="102" t="s">
        <v>387</v>
      </c>
      <c r="AE81" s="100">
        <v>18.46</v>
      </c>
      <c r="AF81" s="103">
        <v>37117.0</v>
      </c>
      <c r="AG81" s="100">
        <v>13.09</v>
      </c>
      <c r="AH81" s="100">
        <v>0.75</v>
      </c>
      <c r="AI81" s="103">
        <v>46007.0</v>
      </c>
      <c r="AJ81" s="100">
        <v>1.7279</v>
      </c>
      <c r="AK81" s="102" t="s">
        <v>135</v>
      </c>
      <c r="AL81" s="102" t="s">
        <v>129</v>
      </c>
      <c r="AM81" s="102" t="s">
        <v>388</v>
      </c>
      <c r="AN81" s="100">
        <v>2000.0</v>
      </c>
      <c r="AO81" s="102" t="s">
        <v>110</v>
      </c>
      <c r="AP81" s="102" t="s">
        <v>110</v>
      </c>
      <c r="AQ81" s="102" t="s">
        <v>110</v>
      </c>
      <c r="AR81" s="102" t="s">
        <v>110</v>
      </c>
      <c r="AS81" s="102" t="s">
        <v>110</v>
      </c>
      <c r="AT81" s="102" t="s">
        <v>110</v>
      </c>
      <c r="AU81" s="102" t="s">
        <v>110</v>
      </c>
      <c r="AV81" s="109" t="s">
        <v>413</v>
      </c>
      <c r="AW81" s="102" t="s">
        <v>390</v>
      </c>
      <c r="AX81" s="110" t="s">
        <v>117</v>
      </c>
      <c r="AY81" s="110" t="s">
        <v>132</v>
      </c>
      <c r="AZ81" s="110" t="s">
        <v>391</v>
      </c>
    </row>
    <row r="82">
      <c r="A82" s="38">
        <v>78.0</v>
      </c>
      <c r="B82" s="67" t="s">
        <v>414</v>
      </c>
      <c r="C82" s="82" t="str">
        <f t="shared" si="3"/>
        <v>View</v>
      </c>
      <c r="D82" s="38" t="s">
        <v>415</v>
      </c>
      <c r="E82" s="83">
        <v>0.9839</v>
      </c>
      <c r="F82" s="87" t="str">
        <f t="shared" si="4"/>
        <v>Foreign Large Growth</v>
      </c>
      <c r="G82" s="71">
        <v>0.0077</v>
      </c>
      <c r="H82" s="72">
        <v>0.0</v>
      </c>
      <c r="I82" s="72">
        <v>0.0413</v>
      </c>
      <c r="J82" s="72">
        <v>0.2017</v>
      </c>
      <c r="K82" s="72">
        <v>0.5564</v>
      </c>
      <c r="L82" s="72">
        <v>0.1636</v>
      </c>
      <c r="M82" s="72">
        <v>0.5296</v>
      </c>
      <c r="N82" s="73">
        <v>0.4419</v>
      </c>
      <c r="O82" s="73">
        <v>1.8905</v>
      </c>
      <c r="P82" s="73">
        <v>0.6556</v>
      </c>
      <c r="Q82" s="72">
        <v>0.2538</v>
      </c>
      <c r="R82" s="89">
        <v>2.18</v>
      </c>
      <c r="S82" s="91">
        <v>-983.347375</v>
      </c>
      <c r="T82" s="93">
        <v>78.0</v>
      </c>
      <c r="U82" s="91">
        <v>55222.8708</v>
      </c>
      <c r="V82" s="95"/>
      <c r="W82" s="97">
        <v>0.0</v>
      </c>
      <c r="X82" s="99">
        <v>0.0255</v>
      </c>
      <c r="Y82" s="100">
        <v>64.0</v>
      </c>
      <c r="Z82" s="100">
        <v>35.0</v>
      </c>
      <c r="AA82" s="97">
        <v>0.008</v>
      </c>
      <c r="AB82" s="100">
        <v>0.85</v>
      </c>
      <c r="AC82" s="102" t="s">
        <v>386</v>
      </c>
      <c r="AD82" s="102" t="s">
        <v>387</v>
      </c>
      <c r="AE82" s="100">
        <v>16.98</v>
      </c>
      <c r="AF82" s="103">
        <v>42719.0</v>
      </c>
      <c r="AG82" s="100">
        <v>9.05</v>
      </c>
      <c r="AH82" s="100">
        <v>1.94</v>
      </c>
      <c r="AI82" s="103">
        <v>46009.0</v>
      </c>
      <c r="AJ82" s="100">
        <v>0.5719</v>
      </c>
      <c r="AK82" s="102" t="s">
        <v>107</v>
      </c>
      <c r="AL82" s="104"/>
      <c r="AM82" s="102" t="s">
        <v>416</v>
      </c>
      <c r="AN82" s="100">
        <v>2010.0</v>
      </c>
      <c r="AO82" s="102" t="s">
        <v>110</v>
      </c>
      <c r="AP82" s="102" t="s">
        <v>110</v>
      </c>
      <c r="AQ82" s="102" t="s">
        <v>110</v>
      </c>
      <c r="AR82" s="102" t="s">
        <v>110</v>
      </c>
      <c r="AS82" s="102" t="s">
        <v>110</v>
      </c>
      <c r="AT82" s="102" t="s">
        <v>110</v>
      </c>
      <c r="AU82" s="102" t="s">
        <v>110</v>
      </c>
      <c r="AV82" s="109" t="s">
        <v>417</v>
      </c>
      <c r="AW82" s="102" t="s">
        <v>418</v>
      </c>
      <c r="AX82" s="110" t="s">
        <v>117</v>
      </c>
      <c r="AY82" s="110" t="s">
        <v>118</v>
      </c>
      <c r="AZ82" s="110" t="s">
        <v>419</v>
      </c>
    </row>
    <row r="83">
      <c r="A83" s="38">
        <v>79.0</v>
      </c>
      <c r="B83" s="67" t="s">
        <v>420</v>
      </c>
      <c r="C83" s="82" t="str">
        <f t="shared" si="3"/>
        <v>View</v>
      </c>
      <c r="D83" s="38" t="s">
        <v>421</v>
      </c>
      <c r="E83" s="83">
        <v>1.1566</v>
      </c>
      <c r="F83" s="87" t="str">
        <f t="shared" si="4"/>
        <v>Foreign Large Growth</v>
      </c>
      <c r="G83" s="71">
        <v>0.008</v>
      </c>
      <c r="H83" s="72">
        <v>0.0243</v>
      </c>
      <c r="I83" s="72">
        <v>0.1188</v>
      </c>
      <c r="J83" s="72">
        <v>0.3784</v>
      </c>
      <c r="K83" s="72">
        <v>0.7631</v>
      </c>
      <c r="L83" s="72">
        <v>0.2119</v>
      </c>
      <c r="M83" s="72">
        <v>0.5593</v>
      </c>
      <c r="N83" s="73">
        <v>0.3791</v>
      </c>
      <c r="O83" s="73">
        <v>2.1952</v>
      </c>
      <c r="P83" s="73">
        <v>0.5744</v>
      </c>
      <c r="Q83" s="72">
        <v>0.3224</v>
      </c>
      <c r="R83" s="89">
        <v>1.7</v>
      </c>
      <c r="S83" s="91">
        <v>-15.329176</v>
      </c>
      <c r="T83" s="93">
        <v>314.0</v>
      </c>
      <c r="U83" s="91">
        <v>216.299665</v>
      </c>
      <c r="V83" s="95"/>
      <c r="W83" s="97">
        <v>0.0</v>
      </c>
      <c r="X83" s="99">
        <v>0.031</v>
      </c>
      <c r="Y83" s="100">
        <v>6.0</v>
      </c>
      <c r="Z83" s="100">
        <v>8.0</v>
      </c>
      <c r="AA83" s="97">
        <v>0.0092</v>
      </c>
      <c r="AB83" s="100">
        <v>1.06</v>
      </c>
      <c r="AC83" s="102" t="s">
        <v>386</v>
      </c>
      <c r="AD83" s="102" t="s">
        <v>407</v>
      </c>
      <c r="AE83" s="100">
        <v>18.18</v>
      </c>
      <c r="AF83" s="103">
        <v>40003.0</v>
      </c>
      <c r="AG83" s="100">
        <v>16.41</v>
      </c>
      <c r="AH83" s="100">
        <v>2.59</v>
      </c>
      <c r="AI83" s="103">
        <v>46008.0</v>
      </c>
      <c r="AJ83" s="100">
        <v>2.5037</v>
      </c>
      <c r="AK83" s="102" t="s">
        <v>107</v>
      </c>
      <c r="AL83" s="104"/>
      <c r="AM83" s="102" t="s">
        <v>416</v>
      </c>
      <c r="AN83" s="100">
        <v>2010.0</v>
      </c>
      <c r="AO83" s="102" t="s">
        <v>110</v>
      </c>
      <c r="AP83" s="102" t="s">
        <v>110</v>
      </c>
      <c r="AQ83" s="102" t="s">
        <v>110</v>
      </c>
      <c r="AR83" s="102" t="s">
        <v>110</v>
      </c>
      <c r="AS83" s="102" t="s">
        <v>110</v>
      </c>
      <c r="AT83" s="102" t="s">
        <v>110</v>
      </c>
      <c r="AU83" s="102" t="s">
        <v>110</v>
      </c>
      <c r="AV83" s="109" t="s">
        <v>422</v>
      </c>
      <c r="AW83" s="102" t="s">
        <v>418</v>
      </c>
      <c r="AX83" s="110" t="s">
        <v>117</v>
      </c>
      <c r="AY83" s="110" t="s">
        <v>118</v>
      </c>
      <c r="AZ83" s="110" t="s">
        <v>419</v>
      </c>
    </row>
    <row r="84">
      <c r="A84" s="38">
        <v>80.0</v>
      </c>
      <c r="B84" s="67" t="s">
        <v>423</v>
      </c>
      <c r="C84" s="82" t="str">
        <f t="shared" si="3"/>
        <v>View</v>
      </c>
      <c r="D84" s="38" t="s">
        <v>424</v>
      </c>
      <c r="E84" s="83">
        <v>1.2179</v>
      </c>
      <c r="F84" s="87" t="str">
        <f t="shared" si="4"/>
        <v>Foreign Large Growth</v>
      </c>
      <c r="G84" s="71">
        <v>0.0096</v>
      </c>
      <c r="H84" s="72">
        <v>0.0369</v>
      </c>
      <c r="I84" s="72">
        <v>0.115</v>
      </c>
      <c r="J84" s="72">
        <v>0.4087</v>
      </c>
      <c r="K84" s="72">
        <v>0.7633</v>
      </c>
      <c r="L84" s="72">
        <v>0.2136</v>
      </c>
      <c r="M84" s="72">
        <v>0.5634</v>
      </c>
      <c r="N84" s="73">
        <v>0.3596</v>
      </c>
      <c r="O84" s="73">
        <v>2.4435</v>
      </c>
      <c r="P84" s="73">
        <v>0.5321</v>
      </c>
      <c r="Q84" s="72">
        <v>0.3364</v>
      </c>
      <c r="R84" s="89">
        <v>1.56</v>
      </c>
      <c r="S84" s="91">
        <v>159.887468</v>
      </c>
      <c r="T84" s="93">
        <v>90.0</v>
      </c>
      <c r="U84" s="91">
        <v>6166.448353</v>
      </c>
      <c r="V84" s="95"/>
      <c r="W84" s="97">
        <v>0.1489</v>
      </c>
      <c r="X84" s="99">
        <v>0.0216</v>
      </c>
      <c r="Y84" s="100">
        <v>3.0</v>
      </c>
      <c r="Z84" s="100">
        <v>8.0</v>
      </c>
      <c r="AA84" s="97">
        <v>0.0081</v>
      </c>
      <c r="AB84" s="100">
        <v>1.0</v>
      </c>
      <c r="AC84" s="102" t="s">
        <v>386</v>
      </c>
      <c r="AD84" s="102" t="s">
        <v>403</v>
      </c>
      <c r="AE84" s="100">
        <v>19.51</v>
      </c>
      <c r="AF84" s="103">
        <v>35612.0</v>
      </c>
      <c r="AG84" s="100">
        <v>29.95</v>
      </c>
      <c r="AH84" s="100">
        <v>13.84</v>
      </c>
      <c r="AI84" s="103">
        <v>46001.0</v>
      </c>
      <c r="AJ84" s="100">
        <v>6.8023</v>
      </c>
      <c r="AK84" s="102" t="s">
        <v>107</v>
      </c>
      <c r="AL84" s="104"/>
      <c r="AM84" s="102" t="s">
        <v>416</v>
      </c>
      <c r="AN84" s="100">
        <v>2010.0</v>
      </c>
      <c r="AO84" s="102" t="s">
        <v>110</v>
      </c>
      <c r="AP84" s="102" t="s">
        <v>110</v>
      </c>
      <c r="AQ84" s="102" t="s">
        <v>110</v>
      </c>
      <c r="AR84" s="102" t="s">
        <v>110</v>
      </c>
      <c r="AS84" s="102" t="s">
        <v>110</v>
      </c>
      <c r="AT84" s="102" t="s">
        <v>110</v>
      </c>
      <c r="AU84" s="102" t="s">
        <v>110</v>
      </c>
      <c r="AV84" s="109" t="s">
        <v>425</v>
      </c>
      <c r="AW84" s="102" t="s">
        <v>418</v>
      </c>
      <c r="AX84" s="110" t="s">
        <v>117</v>
      </c>
      <c r="AY84" s="110" t="s">
        <v>118</v>
      </c>
      <c r="AZ84" s="110" t="s">
        <v>419</v>
      </c>
    </row>
    <row r="85">
      <c r="A85" s="38">
        <v>81.0</v>
      </c>
      <c r="B85" s="67" t="s">
        <v>426</v>
      </c>
      <c r="C85" s="82" t="str">
        <f t="shared" si="3"/>
        <v>View</v>
      </c>
      <c r="D85" s="38" t="s">
        <v>427</v>
      </c>
      <c r="E85" s="83">
        <v>1.3073</v>
      </c>
      <c r="F85" s="87" t="str">
        <f t="shared" si="4"/>
        <v>Foreign Large Growth</v>
      </c>
      <c r="G85" s="71">
        <v>0.008</v>
      </c>
      <c r="H85" s="72">
        <v>0.0268</v>
      </c>
      <c r="I85" s="72">
        <v>0.1113</v>
      </c>
      <c r="J85" s="72">
        <v>0.3996</v>
      </c>
      <c r="K85" s="72">
        <v>0.9186</v>
      </c>
      <c r="L85" s="72">
        <v>0.3285</v>
      </c>
      <c r="M85" s="72">
        <v>0.5945</v>
      </c>
      <c r="N85" s="73">
        <v>0.3399</v>
      </c>
      <c r="O85" s="73">
        <v>2.5866</v>
      </c>
      <c r="P85" s="73">
        <v>0.4964</v>
      </c>
      <c r="Q85" s="72">
        <v>0.4094</v>
      </c>
      <c r="R85" s="89">
        <v>1.41</v>
      </c>
      <c r="S85" s="91">
        <v>129.000434</v>
      </c>
      <c r="T85" s="93">
        <v>126.0</v>
      </c>
      <c r="U85" s="91">
        <v>538.591654</v>
      </c>
      <c r="V85" s="95"/>
      <c r="W85" s="97">
        <v>0.0079</v>
      </c>
      <c r="X85" s="99">
        <v>0.0151</v>
      </c>
      <c r="Y85" s="100">
        <v>4.0</v>
      </c>
      <c r="Z85" s="100">
        <v>4.0</v>
      </c>
      <c r="AA85" s="97">
        <v>0.0105</v>
      </c>
      <c r="AB85" s="100">
        <v>1.17</v>
      </c>
      <c r="AC85" s="102" t="s">
        <v>386</v>
      </c>
      <c r="AD85" s="102" t="s">
        <v>403</v>
      </c>
      <c r="AE85" s="100">
        <v>16.98</v>
      </c>
      <c r="AF85" s="103">
        <v>39443.0</v>
      </c>
      <c r="AG85" s="100">
        <v>18.02</v>
      </c>
      <c r="AH85" s="100">
        <v>5.85</v>
      </c>
      <c r="AI85" s="103">
        <v>46013.0</v>
      </c>
      <c r="AJ85" s="100">
        <v>0.2028</v>
      </c>
      <c r="AK85" s="102" t="s">
        <v>128</v>
      </c>
      <c r="AL85" s="102" t="s">
        <v>279</v>
      </c>
      <c r="AM85" s="102" t="s">
        <v>416</v>
      </c>
      <c r="AN85" s="100">
        <v>2010.0</v>
      </c>
      <c r="AO85" s="102" t="s">
        <v>110</v>
      </c>
      <c r="AP85" s="102" t="s">
        <v>110</v>
      </c>
      <c r="AQ85" s="102" t="s">
        <v>110</v>
      </c>
      <c r="AR85" s="102" t="s">
        <v>110</v>
      </c>
      <c r="AS85" s="102" t="s">
        <v>110</v>
      </c>
      <c r="AT85" s="102" t="s">
        <v>110</v>
      </c>
      <c r="AU85" s="102" t="s">
        <v>110</v>
      </c>
      <c r="AV85" s="109" t="s">
        <v>428</v>
      </c>
      <c r="AW85" s="102" t="s">
        <v>418</v>
      </c>
      <c r="AX85" s="110" t="s">
        <v>117</v>
      </c>
      <c r="AY85" s="110" t="s">
        <v>132</v>
      </c>
      <c r="AZ85" s="110" t="s">
        <v>419</v>
      </c>
    </row>
    <row r="86">
      <c r="A86" s="38">
        <v>82.0</v>
      </c>
      <c r="B86" s="67" t="s">
        <v>429</v>
      </c>
      <c r="C86" s="82" t="str">
        <f t="shared" si="3"/>
        <v>View</v>
      </c>
      <c r="D86" s="38" t="s">
        <v>430</v>
      </c>
      <c r="E86" s="83">
        <v>0.6926</v>
      </c>
      <c r="F86" s="87" t="str">
        <f t="shared" si="4"/>
        <v>Foreign Large Growth</v>
      </c>
      <c r="G86" s="71">
        <v>0.0085</v>
      </c>
      <c r="H86" s="72">
        <v>0.0353</v>
      </c>
      <c r="I86" s="72">
        <v>0.117</v>
      </c>
      <c r="J86" s="72">
        <v>0.3534</v>
      </c>
      <c r="K86" s="72">
        <v>0.5168</v>
      </c>
      <c r="L86" s="72">
        <v>0.1849</v>
      </c>
      <c r="M86" s="72">
        <v>0.4221</v>
      </c>
      <c r="N86" s="73">
        <v>0.2333</v>
      </c>
      <c r="O86" s="73">
        <v>1.3845</v>
      </c>
      <c r="P86" s="73">
        <v>0.3723</v>
      </c>
      <c r="Q86" s="72">
        <v>0.2855</v>
      </c>
      <c r="R86" s="89">
        <v>1.35</v>
      </c>
      <c r="S86" s="91">
        <v>453.692249</v>
      </c>
      <c r="T86" s="93">
        <v>53.0</v>
      </c>
      <c r="U86" s="91">
        <v>803.442609</v>
      </c>
      <c r="V86" s="95"/>
      <c r="W86" s="97">
        <v>0.0</v>
      </c>
      <c r="X86" s="99">
        <v>0.0067</v>
      </c>
      <c r="Y86" s="100">
        <v>8.0</v>
      </c>
      <c r="Z86" s="100">
        <v>31.0</v>
      </c>
      <c r="AA86" s="97">
        <v>0.0086</v>
      </c>
      <c r="AB86" s="100">
        <v>1.04</v>
      </c>
      <c r="AC86" s="102" t="s">
        <v>386</v>
      </c>
      <c r="AD86" s="102" t="s">
        <v>387</v>
      </c>
      <c r="AE86" s="100">
        <v>19.92</v>
      </c>
      <c r="AF86" s="103">
        <v>43921.0</v>
      </c>
      <c r="AG86" s="100">
        <v>4.51</v>
      </c>
      <c r="AH86" s="100">
        <v>0.51</v>
      </c>
      <c r="AI86" s="103">
        <v>46003.0</v>
      </c>
      <c r="AJ86" s="100">
        <v>0.0574</v>
      </c>
      <c r="AK86" s="102" t="s">
        <v>135</v>
      </c>
      <c r="AL86" s="102" t="s">
        <v>129</v>
      </c>
      <c r="AM86" s="102" t="s">
        <v>416</v>
      </c>
      <c r="AN86" s="100">
        <v>2010.0</v>
      </c>
      <c r="AO86" s="102" t="s">
        <v>110</v>
      </c>
      <c r="AP86" s="102" t="s">
        <v>110</v>
      </c>
      <c r="AQ86" s="102" t="s">
        <v>110</v>
      </c>
      <c r="AR86" s="102" t="s">
        <v>110</v>
      </c>
      <c r="AS86" s="102" t="s">
        <v>110</v>
      </c>
      <c r="AT86" s="102" t="s">
        <v>110</v>
      </c>
      <c r="AU86" s="102" t="s">
        <v>110</v>
      </c>
      <c r="AV86" s="109" t="s">
        <v>431</v>
      </c>
      <c r="AW86" s="102" t="s">
        <v>418</v>
      </c>
      <c r="AX86" s="110" t="s">
        <v>117</v>
      </c>
      <c r="AY86" s="110" t="s">
        <v>132</v>
      </c>
      <c r="AZ86" s="110" t="s">
        <v>419</v>
      </c>
    </row>
    <row r="87">
      <c r="A87" s="38">
        <v>83.0</v>
      </c>
      <c r="B87" s="67" t="s">
        <v>432</v>
      </c>
      <c r="C87" s="82" t="str">
        <f t="shared" si="3"/>
        <v>View</v>
      </c>
      <c r="D87" s="38" t="s">
        <v>433</v>
      </c>
      <c r="E87" s="83">
        <v>0.8213</v>
      </c>
      <c r="F87" s="87" t="str">
        <f t="shared" si="4"/>
        <v>Foreign Large Growth</v>
      </c>
      <c r="G87" s="71">
        <v>0.0029</v>
      </c>
      <c r="H87" s="72">
        <v>0.0327</v>
      </c>
      <c r="I87" s="72">
        <v>0.1143</v>
      </c>
      <c r="J87" s="72">
        <v>0.3082</v>
      </c>
      <c r="K87" s="72">
        <v>0.5779</v>
      </c>
      <c r="L87" s="72">
        <v>0.2167</v>
      </c>
      <c r="M87" s="72">
        <v>0.3944</v>
      </c>
      <c r="N87" s="73">
        <v>0.2015</v>
      </c>
      <c r="O87" s="73">
        <v>1.4814</v>
      </c>
      <c r="P87" s="73">
        <v>0.3121</v>
      </c>
      <c r="Q87" s="72">
        <v>0.3355</v>
      </c>
      <c r="R87" s="89">
        <v>1.08</v>
      </c>
      <c r="S87" s="91">
        <v>54.474986</v>
      </c>
      <c r="T87" s="93">
        <v>209.0</v>
      </c>
      <c r="U87" s="91">
        <v>575.019007</v>
      </c>
      <c r="V87" s="95"/>
      <c r="W87" s="97">
        <v>0.0194</v>
      </c>
      <c r="X87" s="99">
        <v>0.0238</v>
      </c>
      <c r="Y87" s="100">
        <v>17.0</v>
      </c>
      <c r="Z87" s="100">
        <v>29.0</v>
      </c>
      <c r="AA87" s="97">
        <v>0.0092</v>
      </c>
      <c r="AB87" s="100">
        <v>1.08</v>
      </c>
      <c r="AC87" s="102" t="s">
        <v>386</v>
      </c>
      <c r="AD87" s="102" t="s">
        <v>403</v>
      </c>
      <c r="AE87" s="100">
        <v>20.78</v>
      </c>
      <c r="AF87" s="103">
        <v>39246.0</v>
      </c>
      <c r="AG87" s="100">
        <v>18.57</v>
      </c>
      <c r="AH87" s="100">
        <v>5.85</v>
      </c>
      <c r="AI87" s="103">
        <v>46013.0</v>
      </c>
      <c r="AJ87" s="100">
        <v>0.2071</v>
      </c>
      <c r="AK87" s="102" t="s">
        <v>128</v>
      </c>
      <c r="AL87" s="102" t="s">
        <v>129</v>
      </c>
      <c r="AM87" s="102" t="s">
        <v>416</v>
      </c>
      <c r="AN87" s="100">
        <v>2010.0</v>
      </c>
      <c r="AO87" s="102" t="s">
        <v>110</v>
      </c>
      <c r="AP87" s="102" t="s">
        <v>110</v>
      </c>
      <c r="AQ87" s="102" t="s">
        <v>110</v>
      </c>
      <c r="AR87" s="102" t="s">
        <v>110</v>
      </c>
      <c r="AS87" s="102" t="s">
        <v>110</v>
      </c>
      <c r="AT87" s="102" t="s">
        <v>110</v>
      </c>
      <c r="AU87" s="102" t="s">
        <v>110</v>
      </c>
      <c r="AV87" s="109" t="s">
        <v>434</v>
      </c>
      <c r="AW87" s="102" t="s">
        <v>418</v>
      </c>
      <c r="AX87" s="110" t="s">
        <v>117</v>
      </c>
      <c r="AY87" s="110" t="s">
        <v>132</v>
      </c>
      <c r="AZ87" s="110" t="s">
        <v>419</v>
      </c>
    </row>
    <row r="88">
      <c r="A88" s="38">
        <v>84.0</v>
      </c>
      <c r="B88" s="67" t="s">
        <v>416</v>
      </c>
      <c r="C88" s="82" t="str">
        <f t="shared" si="3"/>
        <v>View</v>
      </c>
      <c r="D88" s="38" t="s">
        <v>435</v>
      </c>
      <c r="E88" s="83">
        <v>0.5581</v>
      </c>
      <c r="F88" s="87" t="str">
        <f t="shared" si="4"/>
        <v>Foreign Large Growth</v>
      </c>
      <c r="G88" s="71">
        <v>0.0034</v>
      </c>
      <c r="H88" s="72">
        <v>0.0293</v>
      </c>
      <c r="I88" s="72">
        <v>0.0693</v>
      </c>
      <c r="J88" s="72">
        <v>0.2397</v>
      </c>
      <c r="K88" s="72">
        <v>0.4676</v>
      </c>
      <c r="L88" s="72">
        <v>0.2539</v>
      </c>
      <c r="M88" s="72">
        <v>0.2488</v>
      </c>
      <c r="N88" s="73">
        <v>0.0587</v>
      </c>
      <c r="O88" s="73">
        <v>1.033</v>
      </c>
      <c r="P88" s="73">
        <v>0.0947</v>
      </c>
      <c r="Q88" s="72">
        <v>0.3576</v>
      </c>
      <c r="R88" s="89">
        <v>0.64</v>
      </c>
      <c r="S88" s="91">
        <v>-4165.7579</v>
      </c>
      <c r="T88" s="93">
        <v>389.0</v>
      </c>
      <c r="U88" s="91">
        <v>9662.486477</v>
      </c>
      <c r="V88" s="100" t="s">
        <v>156</v>
      </c>
      <c r="W88" s="97">
        <v>0.0132</v>
      </c>
      <c r="X88" s="99">
        <v>0.0246</v>
      </c>
      <c r="Y88" s="100">
        <v>44.0</v>
      </c>
      <c r="Z88" s="100">
        <v>56.0</v>
      </c>
      <c r="AA88" s="97">
        <v>0.0098</v>
      </c>
      <c r="AB88" s="100">
        <v>1.14</v>
      </c>
      <c r="AC88" s="102" t="s">
        <v>386</v>
      </c>
      <c r="AD88" s="102" t="s">
        <v>387</v>
      </c>
      <c r="AE88" s="100">
        <v>24.61</v>
      </c>
      <c r="AF88" s="103">
        <v>38565.0</v>
      </c>
      <c r="AG88" s="100">
        <v>13.09</v>
      </c>
      <c r="AH88" s="100">
        <v>0.75</v>
      </c>
      <c r="AI88" s="103">
        <v>46007.0</v>
      </c>
      <c r="AJ88" s="100">
        <v>1.8058</v>
      </c>
      <c r="AK88" s="102" t="s">
        <v>135</v>
      </c>
      <c r="AL88" s="102" t="s">
        <v>169</v>
      </c>
      <c r="AM88" s="102" t="s">
        <v>416</v>
      </c>
      <c r="AN88" s="100">
        <v>2010.0</v>
      </c>
      <c r="AO88" s="102" t="s">
        <v>110</v>
      </c>
      <c r="AP88" s="102" t="s">
        <v>110</v>
      </c>
      <c r="AQ88" s="102" t="s">
        <v>110</v>
      </c>
      <c r="AR88" s="102" t="s">
        <v>110</v>
      </c>
      <c r="AS88" s="102" t="s">
        <v>110</v>
      </c>
      <c r="AT88" s="102" t="s">
        <v>110</v>
      </c>
      <c r="AU88" s="102" t="s">
        <v>110</v>
      </c>
      <c r="AV88" s="109" t="s">
        <v>436</v>
      </c>
      <c r="AW88" s="102" t="s">
        <v>418</v>
      </c>
      <c r="AX88" s="110" t="s">
        <v>117</v>
      </c>
      <c r="AY88" s="110" t="s">
        <v>132</v>
      </c>
      <c r="AZ88" s="110" t="s">
        <v>419</v>
      </c>
    </row>
    <row r="89">
      <c r="A89" s="38">
        <v>85.0</v>
      </c>
      <c r="B89" s="67" t="s">
        <v>437</v>
      </c>
      <c r="C89" s="82" t="str">
        <f t="shared" si="3"/>
        <v>View</v>
      </c>
      <c r="D89" s="38" t="s">
        <v>438</v>
      </c>
      <c r="E89" s="83">
        <v>1.7083</v>
      </c>
      <c r="F89" s="87" t="str">
        <f t="shared" si="4"/>
        <v>Foreign Large Value</v>
      </c>
      <c r="G89" s="71">
        <v>0.004</v>
      </c>
      <c r="H89" s="72">
        <v>0.0103</v>
      </c>
      <c r="I89" s="72">
        <v>0.1635</v>
      </c>
      <c r="J89" s="72">
        <v>0.2812</v>
      </c>
      <c r="K89" s="72">
        <v>0.7038</v>
      </c>
      <c r="L89" s="72">
        <v>0.1199</v>
      </c>
      <c r="M89" s="72">
        <v>1.1149</v>
      </c>
      <c r="N89" s="73">
        <v>1.3471</v>
      </c>
      <c r="O89" s="73">
        <v>2.3959</v>
      </c>
      <c r="P89" s="73">
        <v>2.0025</v>
      </c>
      <c r="Q89" s="72">
        <v>0.1202</v>
      </c>
      <c r="R89" s="89">
        <v>9.34</v>
      </c>
      <c r="S89" s="91">
        <v>478.680124</v>
      </c>
      <c r="T89" s="93">
        <v>220.0</v>
      </c>
      <c r="U89" s="91">
        <v>3822.798409</v>
      </c>
      <c r="V89" s="95"/>
      <c r="W89" s="97">
        <v>0.0335</v>
      </c>
      <c r="X89" s="99">
        <v>0.0401</v>
      </c>
      <c r="Y89" s="100">
        <v>97.0</v>
      </c>
      <c r="Z89" s="100">
        <v>60.0</v>
      </c>
      <c r="AA89" s="97">
        <v>0.0068</v>
      </c>
      <c r="AB89" s="100">
        <v>0.5</v>
      </c>
      <c r="AC89" s="102" t="s">
        <v>386</v>
      </c>
      <c r="AD89" s="102" t="s">
        <v>387</v>
      </c>
      <c r="AE89" s="100">
        <v>13.8</v>
      </c>
      <c r="AF89" s="103">
        <v>42578.0</v>
      </c>
      <c r="AG89" s="100">
        <v>3.51</v>
      </c>
      <c r="AH89" s="100">
        <v>2.49</v>
      </c>
      <c r="AI89" s="103">
        <v>45995.0</v>
      </c>
      <c r="AJ89" s="100">
        <v>0.8141</v>
      </c>
      <c r="AK89" s="102" t="s">
        <v>128</v>
      </c>
      <c r="AL89" s="102" t="s">
        <v>169</v>
      </c>
      <c r="AM89" s="102" t="s">
        <v>439</v>
      </c>
      <c r="AN89" s="100">
        <v>2020.0</v>
      </c>
      <c r="AO89" s="102" t="s">
        <v>110</v>
      </c>
      <c r="AP89" s="102" t="s">
        <v>110</v>
      </c>
      <c r="AQ89" s="102" t="s">
        <v>110</v>
      </c>
      <c r="AR89" s="102" t="s">
        <v>110</v>
      </c>
      <c r="AS89" s="102" t="s">
        <v>110</v>
      </c>
      <c r="AT89" s="102" t="s">
        <v>110</v>
      </c>
      <c r="AU89" s="102" t="s">
        <v>110</v>
      </c>
      <c r="AV89" s="109" t="s">
        <v>440</v>
      </c>
      <c r="AW89" s="102" t="s">
        <v>441</v>
      </c>
      <c r="AX89" s="110" t="s">
        <v>117</v>
      </c>
      <c r="AY89" s="110" t="s">
        <v>132</v>
      </c>
      <c r="AZ89" s="110" t="s">
        <v>442</v>
      </c>
    </row>
    <row r="90">
      <c r="A90" s="38">
        <v>86.0</v>
      </c>
      <c r="B90" s="67" t="s">
        <v>443</v>
      </c>
      <c r="C90" s="82" t="str">
        <f t="shared" si="3"/>
        <v>View</v>
      </c>
      <c r="D90" s="38" t="s">
        <v>444</v>
      </c>
      <c r="E90" s="83">
        <v>1.1579</v>
      </c>
      <c r="F90" s="87" t="str">
        <f t="shared" si="4"/>
        <v>Foreign Large Value</v>
      </c>
      <c r="G90" s="71">
        <v>0.0152</v>
      </c>
      <c r="H90" s="72">
        <v>0.0153</v>
      </c>
      <c r="I90" s="72">
        <v>0.2616</v>
      </c>
      <c r="J90" s="72">
        <v>0.6243</v>
      </c>
      <c r="K90" s="72">
        <v>0.7735</v>
      </c>
      <c r="L90" s="72">
        <v>0.1315</v>
      </c>
      <c r="M90" s="72">
        <v>0.8983</v>
      </c>
      <c r="N90" s="73">
        <v>0.7522</v>
      </c>
      <c r="O90" s="73">
        <v>2.3905</v>
      </c>
      <c r="P90" s="73">
        <v>1.3881</v>
      </c>
      <c r="Q90" s="72">
        <v>0.2105</v>
      </c>
      <c r="R90" s="89">
        <v>4.4</v>
      </c>
      <c r="S90" s="91">
        <v>2.916315</v>
      </c>
      <c r="T90" s="93">
        <v>73.0</v>
      </c>
      <c r="U90" s="91">
        <v>205.477694</v>
      </c>
      <c r="V90" s="95"/>
      <c r="W90" s="97">
        <v>0.0</v>
      </c>
      <c r="X90" s="99">
        <v>0.0175</v>
      </c>
      <c r="Y90" s="100">
        <v>1.0</v>
      </c>
      <c r="Z90" s="100">
        <v>36.0</v>
      </c>
      <c r="AA90" s="97">
        <v>0.008</v>
      </c>
      <c r="AB90" s="100">
        <v>0.84</v>
      </c>
      <c r="AC90" s="102" t="s">
        <v>386</v>
      </c>
      <c r="AD90" s="102" t="s">
        <v>445</v>
      </c>
      <c r="AE90" s="100">
        <v>16.62</v>
      </c>
      <c r="AF90" s="103">
        <v>41649.0</v>
      </c>
      <c r="AG90" s="100">
        <v>11.98</v>
      </c>
      <c r="AH90" s="100">
        <v>11.98</v>
      </c>
      <c r="AI90" s="103">
        <v>46009.0</v>
      </c>
      <c r="AJ90" s="100">
        <v>0.7243</v>
      </c>
      <c r="AK90" s="102" t="s">
        <v>128</v>
      </c>
      <c r="AL90" s="104"/>
      <c r="AM90" s="102" t="s">
        <v>439</v>
      </c>
      <c r="AN90" s="100">
        <v>2020.0</v>
      </c>
      <c r="AO90" s="102" t="s">
        <v>110</v>
      </c>
      <c r="AP90" s="102" t="s">
        <v>110</v>
      </c>
      <c r="AQ90" s="102" t="s">
        <v>110</v>
      </c>
      <c r="AR90" s="102" t="s">
        <v>110</v>
      </c>
      <c r="AS90" s="102" t="s">
        <v>110</v>
      </c>
      <c r="AT90" s="102" t="s">
        <v>110</v>
      </c>
      <c r="AU90" s="102" t="s">
        <v>110</v>
      </c>
      <c r="AV90" s="109" t="s">
        <v>446</v>
      </c>
      <c r="AW90" s="102" t="s">
        <v>441</v>
      </c>
      <c r="AX90" s="110" t="s">
        <v>117</v>
      </c>
      <c r="AY90" s="110" t="s">
        <v>118</v>
      </c>
      <c r="AZ90" s="110" t="s">
        <v>442</v>
      </c>
    </row>
    <row r="91">
      <c r="A91" s="38">
        <v>87.0</v>
      </c>
      <c r="B91" s="67" t="s">
        <v>447</v>
      </c>
      <c r="C91" s="82" t="str">
        <f t="shared" si="3"/>
        <v>View</v>
      </c>
      <c r="D91" s="38" t="s">
        <v>448</v>
      </c>
      <c r="E91" s="83">
        <v>1.3603</v>
      </c>
      <c r="F91" s="87" t="str">
        <f t="shared" si="4"/>
        <v>Foreign Large Value</v>
      </c>
      <c r="G91" s="71">
        <v>0.0028</v>
      </c>
      <c r="H91" s="72">
        <v>0.0185</v>
      </c>
      <c r="I91" s="72">
        <v>0.19</v>
      </c>
      <c r="J91" s="72">
        <v>0.4747</v>
      </c>
      <c r="K91" s="72">
        <v>0.8444</v>
      </c>
      <c r="L91" s="72">
        <v>0.1439</v>
      </c>
      <c r="M91" s="72">
        <v>1.1021</v>
      </c>
      <c r="N91" s="73">
        <v>0.8301</v>
      </c>
      <c r="O91" s="73">
        <v>2.5887</v>
      </c>
      <c r="P91" s="73">
        <v>1.288</v>
      </c>
      <c r="Q91" s="72">
        <v>0.2527</v>
      </c>
      <c r="R91" s="89">
        <v>4.33</v>
      </c>
      <c r="S91" s="91">
        <v>-512.546265</v>
      </c>
      <c r="T91" s="93">
        <v>513.0</v>
      </c>
      <c r="U91" s="91">
        <v>16012.72696</v>
      </c>
      <c r="V91" s="95"/>
      <c r="W91" s="97">
        <v>0.0</v>
      </c>
      <c r="X91" s="99">
        <v>0.0413</v>
      </c>
      <c r="Y91" s="100">
        <v>15.0</v>
      </c>
      <c r="Z91" s="100">
        <v>16.0</v>
      </c>
      <c r="AA91" s="97">
        <v>0.0088</v>
      </c>
      <c r="AB91" s="100">
        <v>0.99</v>
      </c>
      <c r="AC91" s="102" t="s">
        <v>386</v>
      </c>
      <c r="AD91" s="102" t="s">
        <v>407</v>
      </c>
      <c r="AE91" s="100">
        <v>14.35</v>
      </c>
      <c r="AF91" s="103">
        <v>34380.0</v>
      </c>
      <c r="AG91" s="100">
        <v>15.85</v>
      </c>
      <c r="AH91" s="100">
        <v>0.84</v>
      </c>
      <c r="AI91" s="103">
        <v>46006.0</v>
      </c>
      <c r="AJ91" s="100">
        <v>0.5638</v>
      </c>
      <c r="AK91" s="102" t="s">
        <v>128</v>
      </c>
      <c r="AL91" s="104"/>
      <c r="AM91" s="102" t="s">
        <v>439</v>
      </c>
      <c r="AN91" s="100">
        <v>2020.0</v>
      </c>
      <c r="AO91" s="102" t="s">
        <v>110</v>
      </c>
      <c r="AP91" s="102" t="s">
        <v>110</v>
      </c>
      <c r="AQ91" s="102" t="s">
        <v>110</v>
      </c>
      <c r="AR91" s="102" t="s">
        <v>110</v>
      </c>
      <c r="AS91" s="102" t="s">
        <v>110</v>
      </c>
      <c r="AT91" s="102" t="s">
        <v>110</v>
      </c>
      <c r="AU91" s="102" t="s">
        <v>110</v>
      </c>
      <c r="AV91" s="109" t="s">
        <v>449</v>
      </c>
      <c r="AW91" s="102" t="s">
        <v>441</v>
      </c>
      <c r="AX91" s="110" t="s">
        <v>117</v>
      </c>
      <c r="AY91" s="110" t="s">
        <v>118</v>
      </c>
      <c r="AZ91" s="110" t="s">
        <v>442</v>
      </c>
    </row>
    <row r="92">
      <c r="A92" s="38">
        <v>88.0</v>
      </c>
      <c r="B92" s="67" t="s">
        <v>450</v>
      </c>
      <c r="C92" s="82" t="str">
        <f t="shared" si="3"/>
        <v>View</v>
      </c>
      <c r="D92" s="38" t="s">
        <v>451</v>
      </c>
      <c r="E92" s="83">
        <v>1.5219</v>
      </c>
      <c r="F92" s="87" t="str">
        <f t="shared" si="4"/>
        <v>Foreign Large Value</v>
      </c>
      <c r="G92" s="71">
        <v>0.0074</v>
      </c>
      <c r="H92" s="72">
        <v>0.0161</v>
      </c>
      <c r="I92" s="72">
        <v>0.1937</v>
      </c>
      <c r="J92" s="72">
        <v>0.5041</v>
      </c>
      <c r="K92" s="72">
        <v>0.9549</v>
      </c>
      <c r="L92" s="72">
        <v>0.1364</v>
      </c>
      <c r="M92" s="72">
        <v>1.1474</v>
      </c>
      <c r="N92" s="73">
        <v>0.8461</v>
      </c>
      <c r="O92" s="73">
        <v>2.9152</v>
      </c>
      <c r="P92" s="73">
        <v>1.31</v>
      </c>
      <c r="Q92" s="72">
        <v>0.2755</v>
      </c>
      <c r="R92" s="89">
        <v>4.13</v>
      </c>
      <c r="S92" s="91">
        <v>736.510045</v>
      </c>
      <c r="T92" s="93">
        <v>275.0</v>
      </c>
      <c r="U92" s="91">
        <v>2449.042952</v>
      </c>
      <c r="V92" s="95"/>
      <c r="W92" s="97">
        <v>0.0217</v>
      </c>
      <c r="X92" s="99">
        <v>0.0286</v>
      </c>
      <c r="Y92" s="100">
        <v>6.0</v>
      </c>
      <c r="Z92" s="100">
        <v>3.0</v>
      </c>
      <c r="AA92" s="97">
        <v>0.0088</v>
      </c>
      <c r="AB92" s="100">
        <v>0.98</v>
      </c>
      <c r="AC92" s="102" t="s">
        <v>386</v>
      </c>
      <c r="AD92" s="102" t="s">
        <v>403</v>
      </c>
      <c r="AE92" s="100">
        <v>12.26</v>
      </c>
      <c r="AF92" s="103">
        <v>37144.0</v>
      </c>
      <c r="AG92" s="100">
        <v>7.63</v>
      </c>
      <c r="AH92" s="100">
        <v>7.63</v>
      </c>
      <c r="AI92" s="103">
        <v>46009.0</v>
      </c>
      <c r="AJ92" s="100">
        <v>0.5945</v>
      </c>
      <c r="AK92" s="102" t="s">
        <v>107</v>
      </c>
      <c r="AL92" s="104"/>
      <c r="AM92" s="102" t="s">
        <v>439</v>
      </c>
      <c r="AN92" s="100">
        <v>2020.0</v>
      </c>
      <c r="AO92" s="102" t="s">
        <v>110</v>
      </c>
      <c r="AP92" s="102" t="s">
        <v>110</v>
      </c>
      <c r="AQ92" s="102" t="s">
        <v>110</v>
      </c>
      <c r="AR92" s="102" t="s">
        <v>110</v>
      </c>
      <c r="AS92" s="102" t="s">
        <v>110</v>
      </c>
      <c r="AT92" s="102" t="s">
        <v>110</v>
      </c>
      <c r="AU92" s="102" t="s">
        <v>110</v>
      </c>
      <c r="AV92" s="109" t="s">
        <v>452</v>
      </c>
      <c r="AW92" s="102" t="s">
        <v>441</v>
      </c>
      <c r="AX92" s="110" t="s">
        <v>117</v>
      </c>
      <c r="AY92" s="110" t="s">
        <v>118</v>
      </c>
      <c r="AZ92" s="110" t="s">
        <v>442</v>
      </c>
    </row>
    <row r="93">
      <c r="A93" s="38">
        <v>89.0</v>
      </c>
      <c r="B93" s="67" t="s">
        <v>439</v>
      </c>
      <c r="C93" s="82" t="str">
        <f t="shared" si="3"/>
        <v>View</v>
      </c>
      <c r="D93" s="38" t="s">
        <v>453</v>
      </c>
      <c r="E93" s="83">
        <v>1.288</v>
      </c>
      <c r="F93" s="87" t="str">
        <f t="shared" si="4"/>
        <v>Foreign Large Value</v>
      </c>
      <c r="G93" s="71">
        <v>0.0031</v>
      </c>
      <c r="H93" s="72">
        <v>0.0164</v>
      </c>
      <c r="I93" s="72">
        <v>0.1609</v>
      </c>
      <c r="J93" s="72">
        <v>0.4432</v>
      </c>
      <c r="K93" s="72">
        <v>0.7901</v>
      </c>
      <c r="L93" s="72">
        <v>0.1372</v>
      </c>
      <c r="M93" s="72">
        <v>0.8813</v>
      </c>
      <c r="N93" s="73">
        <v>0.6912</v>
      </c>
      <c r="O93" s="73">
        <v>2.5474</v>
      </c>
      <c r="P93" s="73">
        <v>1.118</v>
      </c>
      <c r="Q93" s="72">
        <v>0.258</v>
      </c>
      <c r="R93" s="89">
        <v>3.4</v>
      </c>
      <c r="S93" s="91">
        <v>-2147.018548</v>
      </c>
      <c r="T93" s="93">
        <v>436.0</v>
      </c>
      <c r="U93" s="91">
        <v>28080.57677</v>
      </c>
      <c r="V93" s="100" t="s">
        <v>156</v>
      </c>
      <c r="W93" s="97">
        <v>0.0336</v>
      </c>
      <c r="X93" s="99">
        <v>0.0409</v>
      </c>
      <c r="Y93" s="100">
        <v>34.0</v>
      </c>
      <c r="Z93" s="100">
        <v>28.0</v>
      </c>
      <c r="AA93" s="97">
        <v>0.0089</v>
      </c>
      <c r="AB93" s="100">
        <v>0.96</v>
      </c>
      <c r="AC93" s="102" t="s">
        <v>386</v>
      </c>
      <c r="AD93" s="102" t="s">
        <v>387</v>
      </c>
      <c r="AE93" s="100">
        <v>14.94</v>
      </c>
      <c r="AF93" s="103">
        <v>38565.0</v>
      </c>
      <c r="AG93" s="100">
        <v>13.09</v>
      </c>
      <c r="AH93" s="100">
        <v>0.75</v>
      </c>
      <c r="AI93" s="103">
        <v>46007.0</v>
      </c>
      <c r="AJ93" s="100">
        <v>1.6093</v>
      </c>
      <c r="AK93" s="102" t="s">
        <v>135</v>
      </c>
      <c r="AL93" s="102" t="s">
        <v>169</v>
      </c>
      <c r="AM93" s="102" t="s">
        <v>439</v>
      </c>
      <c r="AN93" s="100">
        <v>2020.0</v>
      </c>
      <c r="AO93" s="102" t="s">
        <v>110</v>
      </c>
      <c r="AP93" s="102" t="s">
        <v>110</v>
      </c>
      <c r="AQ93" s="102" t="s">
        <v>110</v>
      </c>
      <c r="AR93" s="102" t="s">
        <v>110</v>
      </c>
      <c r="AS93" s="102" t="s">
        <v>110</v>
      </c>
      <c r="AT93" s="102" t="s">
        <v>110</v>
      </c>
      <c r="AU93" s="102" t="s">
        <v>110</v>
      </c>
      <c r="AV93" s="109" t="s">
        <v>454</v>
      </c>
      <c r="AW93" s="102" t="s">
        <v>441</v>
      </c>
      <c r="AX93" s="110" t="s">
        <v>117</v>
      </c>
      <c r="AY93" s="110" t="s">
        <v>132</v>
      </c>
      <c r="AZ93" s="110" t="s">
        <v>442</v>
      </c>
    </row>
    <row r="94">
      <c r="A94" s="38">
        <v>90.0</v>
      </c>
      <c r="B94" s="67" t="s">
        <v>184</v>
      </c>
      <c r="C94" s="82" t="str">
        <f t="shared" si="3"/>
        <v>View</v>
      </c>
      <c r="D94" s="38" t="s">
        <v>455</v>
      </c>
      <c r="E94" s="83">
        <v>1.3374</v>
      </c>
      <c r="F94" s="87" t="str">
        <f t="shared" si="4"/>
        <v>Foreign Large Value</v>
      </c>
      <c r="G94" s="71">
        <v>0.0035</v>
      </c>
      <c r="H94" s="72">
        <v>0.0185</v>
      </c>
      <c r="I94" s="72">
        <v>0.1455</v>
      </c>
      <c r="J94" s="72">
        <v>0.4801</v>
      </c>
      <c r="K94" s="72">
        <v>0.8279</v>
      </c>
      <c r="L94" s="72">
        <v>0.1571</v>
      </c>
      <c r="M94" s="72">
        <v>0.7439</v>
      </c>
      <c r="N94" s="73">
        <v>0.6034</v>
      </c>
      <c r="O94" s="73">
        <v>2.7417</v>
      </c>
      <c r="P94" s="73">
        <v>0.9468</v>
      </c>
      <c r="Q94" s="72">
        <v>0.2772</v>
      </c>
      <c r="R94" s="89">
        <v>2.69</v>
      </c>
      <c r="S94" s="91">
        <v>-7.86101</v>
      </c>
      <c r="T94" s="93">
        <v>195.0</v>
      </c>
      <c r="U94" s="91">
        <v>293.993618</v>
      </c>
      <c r="V94" s="100" t="s">
        <v>127</v>
      </c>
      <c r="W94" s="97">
        <v>0.0277</v>
      </c>
      <c r="X94" s="99">
        <v>0.0364</v>
      </c>
      <c r="Y94" s="100">
        <v>21.0</v>
      </c>
      <c r="Z94" s="100">
        <v>21.0</v>
      </c>
      <c r="AA94" s="97">
        <v>0.0084</v>
      </c>
      <c r="AB94" s="100">
        <v>0.97</v>
      </c>
      <c r="AC94" s="102" t="s">
        <v>386</v>
      </c>
      <c r="AD94" s="102" t="s">
        <v>456</v>
      </c>
      <c r="AE94" s="100">
        <v>12.78</v>
      </c>
      <c r="AF94" s="103">
        <v>43032.0</v>
      </c>
      <c r="AG94" s="100">
        <v>8.19</v>
      </c>
      <c r="AH94" s="100">
        <v>1.17</v>
      </c>
      <c r="AI94" s="103">
        <v>46002.0</v>
      </c>
      <c r="AJ94" s="100">
        <v>0.2635</v>
      </c>
      <c r="AK94" s="102" t="s">
        <v>160</v>
      </c>
      <c r="AL94" s="102" t="s">
        <v>279</v>
      </c>
      <c r="AM94" s="102" t="s">
        <v>439</v>
      </c>
      <c r="AN94" s="100">
        <v>2020.0</v>
      </c>
      <c r="AO94" s="102" t="s">
        <v>110</v>
      </c>
      <c r="AP94" s="102" t="s">
        <v>110</v>
      </c>
      <c r="AQ94" s="102" t="s">
        <v>110</v>
      </c>
      <c r="AR94" s="102" t="s">
        <v>110</v>
      </c>
      <c r="AS94" s="102" t="s">
        <v>110</v>
      </c>
      <c r="AT94" s="102" t="s">
        <v>110</v>
      </c>
      <c r="AU94" s="102" t="s">
        <v>110</v>
      </c>
      <c r="AV94" s="109" t="s">
        <v>457</v>
      </c>
      <c r="AW94" s="102" t="s">
        <v>441</v>
      </c>
      <c r="AX94" s="110" t="s">
        <v>117</v>
      </c>
      <c r="AY94" s="110" t="s">
        <v>132</v>
      </c>
      <c r="AZ94" s="110" t="s">
        <v>442</v>
      </c>
    </row>
    <row r="95">
      <c r="A95" s="38">
        <v>91.0</v>
      </c>
      <c r="B95" s="67" t="s">
        <v>458</v>
      </c>
      <c r="C95" s="82" t="str">
        <f t="shared" si="3"/>
        <v>View</v>
      </c>
      <c r="D95" s="38" t="s">
        <v>459</v>
      </c>
      <c r="E95" s="83">
        <v>0.5842</v>
      </c>
      <c r="F95" s="87" t="str">
        <f t="shared" si="4"/>
        <v>Foreign Small/Mid Blend</v>
      </c>
      <c r="G95" s="71">
        <v>0.0106</v>
      </c>
      <c r="H95" s="72">
        <v>0.0129</v>
      </c>
      <c r="I95" s="72">
        <v>0.021</v>
      </c>
      <c r="J95" s="72">
        <v>0.2792</v>
      </c>
      <c r="K95" s="72">
        <v>0.442</v>
      </c>
      <c r="L95" s="72">
        <v>0.1475</v>
      </c>
      <c r="M95" s="72">
        <v>0.5069</v>
      </c>
      <c r="N95" s="73">
        <v>0.3806</v>
      </c>
      <c r="O95" s="73">
        <v>1.19</v>
      </c>
      <c r="P95" s="73">
        <v>0.6425</v>
      </c>
      <c r="Q95" s="72">
        <v>0.2342</v>
      </c>
      <c r="R95" s="89">
        <v>2.16</v>
      </c>
      <c r="S95" s="91">
        <v>23.278542</v>
      </c>
      <c r="T95" s="93">
        <v>79.0</v>
      </c>
      <c r="U95" s="91">
        <v>674.630238</v>
      </c>
      <c r="V95" s="95"/>
      <c r="W95" s="97">
        <v>0.0</v>
      </c>
      <c r="X95" s="99">
        <v>0.0165</v>
      </c>
      <c r="Y95" s="100">
        <v>70.0</v>
      </c>
      <c r="Z95" s="100">
        <v>82.0</v>
      </c>
      <c r="AA95" s="97">
        <v>0.0076</v>
      </c>
      <c r="AB95" s="100">
        <v>0.91</v>
      </c>
      <c r="AC95" s="102" t="s">
        <v>386</v>
      </c>
      <c r="AD95" s="102" t="s">
        <v>387</v>
      </c>
      <c r="AE95" s="100">
        <v>19.85</v>
      </c>
      <c r="AF95" s="103">
        <v>41176.0</v>
      </c>
      <c r="AG95" s="100">
        <v>0.53</v>
      </c>
      <c r="AH95" s="100">
        <v>0.53</v>
      </c>
      <c r="AI95" s="103">
        <v>46009.0</v>
      </c>
      <c r="AJ95" s="100">
        <v>3.0559</v>
      </c>
      <c r="AK95" s="102" t="s">
        <v>107</v>
      </c>
      <c r="AL95" s="104"/>
      <c r="AM95" s="102" t="s">
        <v>388</v>
      </c>
      <c r="AN95" s="100">
        <v>2030.0</v>
      </c>
      <c r="AO95" s="102" t="s">
        <v>110</v>
      </c>
      <c r="AP95" s="102" t="s">
        <v>110</v>
      </c>
      <c r="AQ95" s="102" t="s">
        <v>110</v>
      </c>
      <c r="AR95" s="102" t="s">
        <v>110</v>
      </c>
      <c r="AS95" s="102" t="s">
        <v>110</v>
      </c>
      <c r="AT95" s="102" t="s">
        <v>110</v>
      </c>
      <c r="AU95" s="102" t="s">
        <v>110</v>
      </c>
      <c r="AV95" s="109" t="s">
        <v>460</v>
      </c>
      <c r="AW95" s="102" t="s">
        <v>461</v>
      </c>
      <c r="AX95" s="110" t="s">
        <v>117</v>
      </c>
      <c r="AY95" s="110" t="s">
        <v>118</v>
      </c>
      <c r="AZ95" s="110" t="s">
        <v>462</v>
      </c>
    </row>
    <row r="96">
      <c r="A96" s="38">
        <v>92.0</v>
      </c>
      <c r="B96" s="67" t="s">
        <v>463</v>
      </c>
      <c r="C96" s="82" t="str">
        <f t="shared" si="3"/>
        <v>View</v>
      </c>
      <c r="D96" s="38" t="s">
        <v>464</v>
      </c>
      <c r="E96" s="83">
        <v>1.0638</v>
      </c>
      <c r="F96" s="87" t="str">
        <f t="shared" si="4"/>
        <v>Foreign Small/Mid Blend</v>
      </c>
      <c r="G96" s="71">
        <v>0.0121</v>
      </c>
      <c r="H96" s="72">
        <v>0.018</v>
      </c>
      <c r="I96" s="72">
        <v>0.1294</v>
      </c>
      <c r="J96" s="72">
        <v>0.4092</v>
      </c>
      <c r="K96" s="72">
        <v>0.7238</v>
      </c>
      <c r="L96" s="72">
        <v>0.2402</v>
      </c>
      <c r="M96" s="72">
        <v>0.5946</v>
      </c>
      <c r="N96" s="73">
        <v>0.4085</v>
      </c>
      <c r="O96" s="73">
        <v>2.159</v>
      </c>
      <c r="P96" s="73">
        <v>0.6281</v>
      </c>
      <c r="Q96" s="72">
        <v>0.3379</v>
      </c>
      <c r="R96" s="89">
        <v>1.75</v>
      </c>
      <c r="S96" s="91">
        <v>52.882901</v>
      </c>
      <c r="T96" s="93">
        <v>1349.0</v>
      </c>
      <c r="U96" s="91">
        <v>496.469674</v>
      </c>
      <c r="V96" s="95"/>
      <c r="W96" s="97">
        <v>0.0</v>
      </c>
      <c r="X96" s="99">
        <v>0.0184</v>
      </c>
      <c r="Y96" s="100">
        <v>8.0</v>
      </c>
      <c r="Z96" s="100">
        <v>8.0</v>
      </c>
      <c r="AA96" s="97">
        <v>0.0088</v>
      </c>
      <c r="AB96" s="100">
        <v>1.12</v>
      </c>
      <c r="AC96" s="102" t="s">
        <v>386</v>
      </c>
      <c r="AD96" s="102" t="s">
        <v>387</v>
      </c>
      <c r="AE96" s="100">
        <v>14.56</v>
      </c>
      <c r="AF96" s="103">
        <v>38707.0</v>
      </c>
      <c r="AG96" s="100">
        <v>10.76</v>
      </c>
      <c r="AH96" s="100">
        <v>1.76</v>
      </c>
      <c r="AI96" s="103">
        <v>46003.0</v>
      </c>
      <c r="AJ96" s="100">
        <v>6.4602</v>
      </c>
      <c r="AK96" s="102" t="s">
        <v>107</v>
      </c>
      <c r="AL96" s="104"/>
      <c r="AM96" s="102" t="s">
        <v>388</v>
      </c>
      <c r="AN96" s="100">
        <v>2030.0</v>
      </c>
      <c r="AO96" s="102" t="s">
        <v>110</v>
      </c>
      <c r="AP96" s="102" t="s">
        <v>110</v>
      </c>
      <c r="AQ96" s="102" t="s">
        <v>110</v>
      </c>
      <c r="AR96" s="102" t="s">
        <v>110</v>
      </c>
      <c r="AS96" s="102" t="s">
        <v>110</v>
      </c>
      <c r="AT96" s="102" t="s">
        <v>110</v>
      </c>
      <c r="AU96" s="102" t="s">
        <v>110</v>
      </c>
      <c r="AV96" s="109" t="s">
        <v>465</v>
      </c>
      <c r="AW96" s="102" t="s">
        <v>461</v>
      </c>
      <c r="AX96" s="110" t="s">
        <v>117</v>
      </c>
      <c r="AY96" s="110" t="s">
        <v>118</v>
      </c>
      <c r="AZ96" s="110" t="s">
        <v>462</v>
      </c>
    </row>
    <row r="97">
      <c r="A97" s="38">
        <v>93.0</v>
      </c>
      <c r="B97" s="67" t="s">
        <v>466</v>
      </c>
      <c r="C97" s="82" t="str">
        <f t="shared" si="3"/>
        <v>View</v>
      </c>
      <c r="D97" s="38" t="s">
        <v>467</v>
      </c>
      <c r="E97" s="83">
        <v>1.1874</v>
      </c>
      <c r="F97" s="87" t="str">
        <f t="shared" si="4"/>
        <v>Foreign Small/Mid Blend</v>
      </c>
      <c r="G97" s="71">
        <v>0.0086</v>
      </c>
      <c r="H97" s="72">
        <v>0.0229</v>
      </c>
      <c r="I97" s="72">
        <v>0.1619</v>
      </c>
      <c r="J97" s="72">
        <v>0.4557</v>
      </c>
      <c r="K97" s="72">
        <v>0.7904</v>
      </c>
      <c r="L97" s="72">
        <v>0.2495</v>
      </c>
      <c r="M97" s="72">
        <v>0.6157</v>
      </c>
      <c r="N97" s="73">
        <v>0.4276</v>
      </c>
      <c r="O97" s="73">
        <v>2.2744</v>
      </c>
      <c r="P97" s="73">
        <v>0.6503</v>
      </c>
      <c r="Q97" s="72">
        <v>0.3452</v>
      </c>
      <c r="R97" s="89">
        <v>1.73</v>
      </c>
      <c r="S97" s="91">
        <v>129.580659</v>
      </c>
      <c r="T97" s="93">
        <v>430.0</v>
      </c>
      <c r="U97" s="91">
        <v>6107.619474</v>
      </c>
      <c r="V97" s="95"/>
      <c r="W97" s="97">
        <v>0.0</v>
      </c>
      <c r="X97" s="99">
        <v>0.0315</v>
      </c>
      <c r="Y97" s="100">
        <v>2.0</v>
      </c>
      <c r="Z97" s="100">
        <v>2.0</v>
      </c>
      <c r="AA97" s="97">
        <v>0.0089</v>
      </c>
      <c r="AB97" s="100">
        <v>1.06</v>
      </c>
      <c r="AC97" s="102" t="s">
        <v>386</v>
      </c>
      <c r="AD97" s="102" t="s">
        <v>468</v>
      </c>
      <c r="AE97" s="100">
        <v>15.73</v>
      </c>
      <c r="AF97" s="103">
        <v>39353.0</v>
      </c>
      <c r="AG97" s="100">
        <v>18.27</v>
      </c>
      <c r="AH97" s="100">
        <v>1.84</v>
      </c>
      <c r="AI97" s="103">
        <v>46009.0</v>
      </c>
      <c r="AJ97" s="100">
        <v>0.5218</v>
      </c>
      <c r="AK97" s="102" t="s">
        <v>107</v>
      </c>
      <c r="AL97" s="104"/>
      <c r="AM97" s="102" t="s">
        <v>388</v>
      </c>
      <c r="AN97" s="100">
        <v>2030.0</v>
      </c>
      <c r="AO97" s="102" t="s">
        <v>110</v>
      </c>
      <c r="AP97" s="102" t="s">
        <v>110</v>
      </c>
      <c r="AQ97" s="102" t="s">
        <v>110</v>
      </c>
      <c r="AR97" s="102" t="s">
        <v>110</v>
      </c>
      <c r="AS97" s="102" t="s">
        <v>110</v>
      </c>
      <c r="AT97" s="102" t="s">
        <v>110</v>
      </c>
      <c r="AU97" s="102" t="s">
        <v>110</v>
      </c>
      <c r="AV97" s="109" t="s">
        <v>469</v>
      </c>
      <c r="AW97" s="102" t="s">
        <v>461</v>
      </c>
      <c r="AX97" s="110" t="s">
        <v>117</v>
      </c>
      <c r="AY97" s="110" t="s">
        <v>118</v>
      </c>
      <c r="AZ97" s="110" t="s">
        <v>462</v>
      </c>
    </row>
    <row r="98">
      <c r="A98" s="38">
        <v>94.0</v>
      </c>
      <c r="B98" s="67" t="s">
        <v>470</v>
      </c>
      <c r="C98" s="82" t="str">
        <f t="shared" si="3"/>
        <v>View</v>
      </c>
      <c r="D98" s="38" t="s">
        <v>471</v>
      </c>
      <c r="E98" s="83">
        <v>0.8499</v>
      </c>
      <c r="F98" s="87" t="str">
        <f t="shared" si="4"/>
        <v>Foreign Small/Mid Blend</v>
      </c>
      <c r="G98" s="71">
        <v>0.0024</v>
      </c>
      <c r="H98" s="72">
        <v>0.0183</v>
      </c>
      <c r="I98" s="72">
        <v>0.1077</v>
      </c>
      <c r="J98" s="72">
        <v>0.3584</v>
      </c>
      <c r="K98" s="72">
        <v>0.6068</v>
      </c>
      <c r="L98" s="72">
        <v>0.2347</v>
      </c>
      <c r="M98" s="72">
        <v>0.4999</v>
      </c>
      <c r="N98" s="73">
        <v>0.3455</v>
      </c>
      <c r="O98" s="73">
        <v>1.6977</v>
      </c>
      <c r="P98" s="73">
        <v>0.5413</v>
      </c>
      <c r="Q98" s="72">
        <v>0.3065</v>
      </c>
      <c r="R98" s="89">
        <v>1.64</v>
      </c>
      <c r="S98" s="91">
        <v>133.43671</v>
      </c>
      <c r="T98" s="93">
        <v>1130.0</v>
      </c>
      <c r="U98" s="91">
        <v>542.670837</v>
      </c>
      <c r="V98" s="95"/>
      <c r="W98" s="97">
        <v>0.028</v>
      </c>
      <c r="X98" s="99">
        <v>0.0369</v>
      </c>
      <c r="Y98" s="100">
        <v>42.0</v>
      </c>
      <c r="Z98" s="100">
        <v>43.0</v>
      </c>
      <c r="AA98" s="97">
        <v>0.0093</v>
      </c>
      <c r="AB98" s="100">
        <v>1.06</v>
      </c>
      <c r="AC98" s="102" t="s">
        <v>386</v>
      </c>
      <c r="AD98" s="102" t="s">
        <v>472</v>
      </c>
      <c r="AE98" s="100">
        <v>13.98</v>
      </c>
      <c r="AF98" s="103">
        <v>42122.0</v>
      </c>
      <c r="AG98" s="100">
        <v>10.69</v>
      </c>
      <c r="AH98" s="100">
        <v>0.75</v>
      </c>
      <c r="AI98" s="103">
        <v>46007.0</v>
      </c>
      <c r="AJ98" s="100">
        <v>0.7916</v>
      </c>
      <c r="AK98" s="102" t="s">
        <v>135</v>
      </c>
      <c r="AL98" s="102" t="s">
        <v>129</v>
      </c>
      <c r="AM98" s="102" t="s">
        <v>388</v>
      </c>
      <c r="AN98" s="100">
        <v>2030.0</v>
      </c>
      <c r="AO98" s="102" t="s">
        <v>110</v>
      </c>
      <c r="AP98" s="102" t="s">
        <v>110</v>
      </c>
      <c r="AQ98" s="102" t="s">
        <v>110</v>
      </c>
      <c r="AR98" s="102" t="s">
        <v>110</v>
      </c>
      <c r="AS98" s="102" t="s">
        <v>110</v>
      </c>
      <c r="AT98" s="102" t="s">
        <v>110</v>
      </c>
      <c r="AU98" s="102" t="s">
        <v>110</v>
      </c>
      <c r="AV98" s="109" t="s">
        <v>473</v>
      </c>
      <c r="AW98" s="102" t="s">
        <v>461</v>
      </c>
      <c r="AX98" s="110" t="s">
        <v>117</v>
      </c>
      <c r="AY98" s="110" t="s">
        <v>132</v>
      </c>
      <c r="AZ98" s="110" t="s">
        <v>462</v>
      </c>
    </row>
    <row r="99">
      <c r="A99" s="38">
        <v>95.0</v>
      </c>
      <c r="B99" s="67" t="s">
        <v>174</v>
      </c>
      <c r="C99" s="82" t="str">
        <f t="shared" si="3"/>
        <v>View</v>
      </c>
      <c r="D99" s="38" t="s">
        <v>474</v>
      </c>
      <c r="E99" s="83">
        <v>0.8715</v>
      </c>
      <c r="F99" s="87" t="str">
        <f t="shared" si="4"/>
        <v>Foreign Small/Mid Blend</v>
      </c>
      <c r="G99" s="71">
        <v>8.0E-4</v>
      </c>
      <c r="H99" s="72">
        <v>0.0206</v>
      </c>
      <c r="I99" s="72">
        <v>0.1237</v>
      </c>
      <c r="J99" s="72">
        <v>0.3952</v>
      </c>
      <c r="K99" s="72">
        <v>0.6322</v>
      </c>
      <c r="L99" s="72">
        <v>0.2864</v>
      </c>
      <c r="M99" s="72">
        <v>0.4097</v>
      </c>
      <c r="N99" s="73">
        <v>0.2312</v>
      </c>
      <c r="O99" s="73">
        <v>1.7507</v>
      </c>
      <c r="P99" s="73">
        <v>0.3525</v>
      </c>
      <c r="Q99" s="72">
        <v>0.3648</v>
      </c>
      <c r="R99" s="89">
        <v>1.11</v>
      </c>
      <c r="S99" s="91">
        <v>-21.034119</v>
      </c>
      <c r="T99" s="93">
        <v>2181.0</v>
      </c>
      <c r="U99" s="91">
        <v>5091.895851</v>
      </c>
      <c r="V99" s="100" t="s">
        <v>127</v>
      </c>
      <c r="W99" s="97">
        <v>0.0237</v>
      </c>
      <c r="X99" s="99">
        <v>0.0359</v>
      </c>
      <c r="Y99" s="100">
        <v>24.0</v>
      </c>
      <c r="Z99" s="100">
        <v>35.0</v>
      </c>
      <c r="AA99" s="97">
        <v>0.0094</v>
      </c>
      <c r="AB99" s="100">
        <v>1.16</v>
      </c>
      <c r="AC99" s="102" t="s">
        <v>386</v>
      </c>
      <c r="AD99" s="102" t="s">
        <v>403</v>
      </c>
      <c r="AE99" s="100">
        <v>15.65</v>
      </c>
      <c r="AF99" s="103">
        <v>40191.0</v>
      </c>
      <c r="AG99" s="100">
        <v>8.69</v>
      </c>
      <c r="AH99" s="100">
        <v>1.03</v>
      </c>
      <c r="AI99" s="103">
        <v>46002.0</v>
      </c>
      <c r="AJ99" s="100">
        <v>1.5735</v>
      </c>
      <c r="AK99" s="102" t="s">
        <v>135</v>
      </c>
      <c r="AL99" s="102" t="s">
        <v>129</v>
      </c>
      <c r="AM99" s="102" t="s">
        <v>388</v>
      </c>
      <c r="AN99" s="100">
        <v>2030.0</v>
      </c>
      <c r="AO99" s="102" t="s">
        <v>110</v>
      </c>
      <c r="AP99" s="102" t="s">
        <v>110</v>
      </c>
      <c r="AQ99" s="102" t="s">
        <v>110</v>
      </c>
      <c r="AR99" s="102" t="s">
        <v>110</v>
      </c>
      <c r="AS99" s="102" t="s">
        <v>110</v>
      </c>
      <c r="AT99" s="102" t="s">
        <v>110</v>
      </c>
      <c r="AU99" s="102" t="s">
        <v>110</v>
      </c>
      <c r="AV99" s="109" t="s">
        <v>475</v>
      </c>
      <c r="AW99" s="102" t="s">
        <v>461</v>
      </c>
      <c r="AX99" s="110" t="s">
        <v>117</v>
      </c>
      <c r="AY99" s="110" t="s">
        <v>132</v>
      </c>
      <c r="AZ99" s="110" t="s">
        <v>462</v>
      </c>
    </row>
    <row r="100">
      <c r="A100" s="38">
        <v>96.0</v>
      </c>
      <c r="B100" s="67" t="s">
        <v>476</v>
      </c>
      <c r="C100" s="82" t="str">
        <f t="shared" si="3"/>
        <v>View</v>
      </c>
      <c r="D100" s="38" t="s">
        <v>477</v>
      </c>
      <c r="E100" s="83">
        <v>0.823</v>
      </c>
      <c r="F100" s="87" t="str">
        <f t="shared" si="4"/>
        <v>Foreign Small/Mid Blend</v>
      </c>
      <c r="G100" s="71">
        <v>8.0E-4</v>
      </c>
      <c r="H100" s="72">
        <v>0.019</v>
      </c>
      <c r="I100" s="72">
        <v>0.1124</v>
      </c>
      <c r="J100" s="72">
        <v>0.3179</v>
      </c>
      <c r="K100" s="72">
        <v>0.5617</v>
      </c>
      <c r="L100" s="72">
        <v>0.2559</v>
      </c>
      <c r="M100" s="72">
        <v>0.3669</v>
      </c>
      <c r="N100" s="73">
        <v>0.2135</v>
      </c>
      <c r="O100" s="73">
        <v>1.6043</v>
      </c>
      <c r="P100" s="73">
        <v>0.3192</v>
      </c>
      <c r="Q100" s="72">
        <v>0.3392</v>
      </c>
      <c r="R100" s="89">
        <v>1.09</v>
      </c>
      <c r="S100" s="91">
        <v>161.454526</v>
      </c>
      <c r="T100" s="93">
        <v>4868.0</v>
      </c>
      <c r="U100" s="91">
        <v>10158.6753</v>
      </c>
      <c r="V100" s="95"/>
      <c r="W100" s="97">
        <v>0.0</v>
      </c>
      <c r="X100" s="99">
        <v>0.0333</v>
      </c>
      <c r="Y100" s="100">
        <v>58.0</v>
      </c>
      <c r="Z100" s="100">
        <v>49.0</v>
      </c>
      <c r="AA100" s="97">
        <v>0.0089</v>
      </c>
      <c r="AB100" s="100">
        <v>1.07</v>
      </c>
      <c r="AC100" s="102" t="s">
        <v>386</v>
      </c>
      <c r="AD100" s="102" t="s">
        <v>478</v>
      </c>
      <c r="AE100" s="100">
        <v>16.18</v>
      </c>
      <c r="AF100" s="103">
        <v>39905.0</v>
      </c>
      <c r="AG100" s="100">
        <v>10.34</v>
      </c>
      <c r="AH100" s="100">
        <v>0.87</v>
      </c>
      <c r="AI100" s="103">
        <v>46010.0</v>
      </c>
      <c r="AJ100" s="100">
        <v>3.3544</v>
      </c>
      <c r="AK100" s="102" t="s">
        <v>128</v>
      </c>
      <c r="AL100" s="102" t="s">
        <v>129</v>
      </c>
      <c r="AM100" s="102" t="s">
        <v>388</v>
      </c>
      <c r="AN100" s="100">
        <v>2030.0</v>
      </c>
      <c r="AO100" s="102" t="s">
        <v>110</v>
      </c>
      <c r="AP100" s="102" t="s">
        <v>110</v>
      </c>
      <c r="AQ100" s="102" t="s">
        <v>110</v>
      </c>
      <c r="AR100" s="102" t="s">
        <v>110</v>
      </c>
      <c r="AS100" s="102" t="s">
        <v>110</v>
      </c>
      <c r="AT100" s="102" t="s">
        <v>110</v>
      </c>
      <c r="AU100" s="102" t="s">
        <v>110</v>
      </c>
      <c r="AV100" s="109" t="s">
        <v>479</v>
      </c>
      <c r="AW100" s="102" t="s">
        <v>461</v>
      </c>
      <c r="AX100" s="110" t="s">
        <v>117</v>
      </c>
      <c r="AY100" s="110" t="s">
        <v>132</v>
      </c>
      <c r="AZ100" s="110" t="s">
        <v>462</v>
      </c>
    </row>
    <row r="101">
      <c r="A101" s="38">
        <v>97.0</v>
      </c>
      <c r="B101" s="67" t="s">
        <v>480</v>
      </c>
      <c r="C101" s="82" t="str">
        <f t="shared" si="3"/>
        <v>View</v>
      </c>
      <c r="D101" s="38" t="s">
        <v>481</v>
      </c>
      <c r="E101" s="83">
        <v>0.669</v>
      </c>
      <c r="F101" s="87" t="str">
        <f t="shared" si="4"/>
        <v>Foreign Small/Mid Growth</v>
      </c>
      <c r="G101" s="71">
        <v>0.011</v>
      </c>
      <c r="H101" s="72">
        <v>0.0165</v>
      </c>
      <c r="I101" s="72">
        <v>0.0695</v>
      </c>
      <c r="J101" s="72">
        <v>0.3294</v>
      </c>
      <c r="K101" s="72">
        <v>2.093</v>
      </c>
      <c r="L101" s="72">
        <v>0.6699</v>
      </c>
      <c r="M101" s="72">
        <v>1.0626</v>
      </c>
      <c r="N101" s="73">
        <v>0.2522</v>
      </c>
      <c r="O101" s="73">
        <v>5.3036</v>
      </c>
      <c r="P101" s="73">
        <v>0.754</v>
      </c>
      <c r="Q101" s="72">
        <v>0.6726</v>
      </c>
      <c r="R101" s="89">
        <v>1.6</v>
      </c>
      <c r="S101" s="91">
        <v>-18.429258</v>
      </c>
      <c r="T101" s="93">
        <v>90.0</v>
      </c>
      <c r="U101" s="91">
        <v>399.195771</v>
      </c>
      <c r="V101" s="95"/>
      <c r="W101" s="97">
        <v>0.0</v>
      </c>
      <c r="X101" s="99">
        <v>0.0108</v>
      </c>
      <c r="Y101" s="100">
        <v>11.0</v>
      </c>
      <c r="Z101" s="100">
        <v>19.0</v>
      </c>
      <c r="AA101" s="97">
        <v>0.0397</v>
      </c>
      <c r="AB101" s="100">
        <v>1.73</v>
      </c>
      <c r="AC101" s="102" t="s">
        <v>386</v>
      </c>
      <c r="AD101" s="102" t="s">
        <v>403</v>
      </c>
      <c r="AE101" s="100">
        <v>12.79</v>
      </c>
      <c r="AF101" s="103">
        <v>41708.0</v>
      </c>
      <c r="AG101" s="100">
        <v>18.93</v>
      </c>
      <c r="AH101" s="100">
        <v>18.93</v>
      </c>
      <c r="AI101" s="103">
        <v>46021.0</v>
      </c>
      <c r="AJ101" s="100">
        <v>0.1266</v>
      </c>
      <c r="AK101" s="102" t="s">
        <v>107</v>
      </c>
      <c r="AL101" s="104"/>
      <c r="AM101" s="102" t="s">
        <v>388</v>
      </c>
      <c r="AN101" s="100">
        <v>2040.0</v>
      </c>
      <c r="AO101" s="102" t="s">
        <v>110</v>
      </c>
      <c r="AP101" s="102" t="s">
        <v>110</v>
      </c>
      <c r="AQ101" s="102" t="s">
        <v>110</v>
      </c>
      <c r="AR101" s="102" t="s">
        <v>110</v>
      </c>
      <c r="AS101" s="102" t="s">
        <v>110</v>
      </c>
      <c r="AT101" s="102" t="s">
        <v>110</v>
      </c>
      <c r="AU101" s="102" t="s">
        <v>110</v>
      </c>
      <c r="AV101" s="109" t="s">
        <v>482</v>
      </c>
      <c r="AW101" s="102" t="s">
        <v>483</v>
      </c>
      <c r="AX101" s="110" t="s">
        <v>117</v>
      </c>
      <c r="AY101" s="110" t="s">
        <v>118</v>
      </c>
      <c r="AZ101" s="110" t="s">
        <v>484</v>
      </c>
    </row>
    <row r="102">
      <c r="A102" s="38">
        <v>98.0</v>
      </c>
      <c r="B102" s="67" t="s">
        <v>485</v>
      </c>
      <c r="C102" s="82" t="str">
        <f t="shared" si="3"/>
        <v>View</v>
      </c>
      <c r="D102" s="38" t="s">
        <v>486</v>
      </c>
      <c r="E102" s="83">
        <v>0.9609</v>
      </c>
      <c r="F102" s="87" t="str">
        <f t="shared" si="4"/>
        <v>Foreign Small/Mid Growth</v>
      </c>
      <c r="G102" s="71">
        <v>0.0099</v>
      </c>
      <c r="H102" s="72">
        <v>0.022</v>
      </c>
      <c r="I102" s="72">
        <v>0.0718</v>
      </c>
      <c r="J102" s="72">
        <v>0.3683</v>
      </c>
      <c r="K102" s="72">
        <v>0.6707</v>
      </c>
      <c r="L102" s="72">
        <v>0.319</v>
      </c>
      <c r="M102" s="72">
        <v>0.3474</v>
      </c>
      <c r="N102" s="73">
        <v>0.1576</v>
      </c>
      <c r="O102" s="73">
        <v>1.9689</v>
      </c>
      <c r="P102" s="73">
        <v>0.2426</v>
      </c>
      <c r="Q102" s="72">
        <v>0.4018</v>
      </c>
      <c r="R102" s="89">
        <v>0.82</v>
      </c>
      <c r="S102" s="91">
        <v>54.919791</v>
      </c>
      <c r="T102" s="93">
        <v>149.0</v>
      </c>
      <c r="U102" s="91">
        <v>429.349707</v>
      </c>
      <c r="V102" s="95"/>
      <c r="W102" s="97">
        <v>0.0</v>
      </c>
      <c r="X102" s="99">
        <v>0.0131</v>
      </c>
      <c r="Y102" s="100">
        <v>11.0</v>
      </c>
      <c r="Z102" s="100">
        <v>5.0</v>
      </c>
      <c r="AA102" s="97">
        <v>0.0086</v>
      </c>
      <c r="AB102" s="100">
        <v>1.11</v>
      </c>
      <c r="AC102" s="102" t="s">
        <v>386</v>
      </c>
      <c r="AD102" s="102" t="s">
        <v>387</v>
      </c>
      <c r="AE102" s="100">
        <v>21.21</v>
      </c>
      <c r="AF102" s="103">
        <v>39538.0</v>
      </c>
      <c r="AG102" s="100">
        <v>10.84</v>
      </c>
      <c r="AH102" s="100">
        <v>10.84</v>
      </c>
      <c r="AI102" s="103">
        <v>46020.0</v>
      </c>
      <c r="AJ102" s="100">
        <v>3.6971</v>
      </c>
      <c r="AK102" s="102" t="s">
        <v>107</v>
      </c>
      <c r="AL102" s="104"/>
      <c r="AM102" s="102" t="s">
        <v>388</v>
      </c>
      <c r="AN102" s="100">
        <v>2040.0</v>
      </c>
      <c r="AO102" s="102" t="s">
        <v>110</v>
      </c>
      <c r="AP102" s="102" t="s">
        <v>110</v>
      </c>
      <c r="AQ102" s="102" t="s">
        <v>110</v>
      </c>
      <c r="AR102" s="102" t="s">
        <v>110</v>
      </c>
      <c r="AS102" s="102" t="s">
        <v>110</v>
      </c>
      <c r="AT102" s="102" t="s">
        <v>110</v>
      </c>
      <c r="AU102" s="102" t="s">
        <v>110</v>
      </c>
      <c r="AV102" s="109" t="s">
        <v>487</v>
      </c>
      <c r="AW102" s="102" t="s">
        <v>483</v>
      </c>
      <c r="AX102" s="110" t="s">
        <v>117</v>
      </c>
      <c r="AY102" s="110" t="s">
        <v>118</v>
      </c>
      <c r="AZ102" s="110" t="s">
        <v>484</v>
      </c>
    </row>
    <row r="103">
      <c r="A103" s="38">
        <v>99.0</v>
      </c>
      <c r="B103" s="67" t="s">
        <v>488</v>
      </c>
      <c r="C103" s="82" t="str">
        <f t="shared" si="3"/>
        <v>View</v>
      </c>
      <c r="D103" s="38" t="s">
        <v>489</v>
      </c>
      <c r="E103" s="83">
        <v>0.6674</v>
      </c>
      <c r="F103" s="87" t="str">
        <f t="shared" si="4"/>
        <v>Foreign Small/Mid Growth</v>
      </c>
      <c r="G103" s="71">
        <v>0.0115</v>
      </c>
      <c r="H103" s="72">
        <v>0.0227</v>
      </c>
      <c r="I103" s="72">
        <v>0.0703</v>
      </c>
      <c r="J103" s="72">
        <v>0.3097</v>
      </c>
      <c r="K103" s="72">
        <v>0.5401</v>
      </c>
      <c r="L103" s="72">
        <v>0.3137</v>
      </c>
      <c r="M103" s="72">
        <v>0.2786</v>
      </c>
      <c r="N103" s="73">
        <v>0.0951</v>
      </c>
      <c r="O103" s="73">
        <v>1.26</v>
      </c>
      <c r="P103" s="73">
        <v>0.144</v>
      </c>
      <c r="Q103" s="72">
        <v>0.386</v>
      </c>
      <c r="R103" s="89">
        <v>0.69</v>
      </c>
      <c r="S103" s="91">
        <v>29.116759</v>
      </c>
      <c r="T103" s="93">
        <v>115.0</v>
      </c>
      <c r="U103" s="91">
        <v>349.564312</v>
      </c>
      <c r="V103" s="95"/>
      <c r="W103" s="97">
        <v>0.0</v>
      </c>
      <c r="X103" s="99">
        <v>0.0104</v>
      </c>
      <c r="Y103" s="100">
        <v>21.0</v>
      </c>
      <c r="Z103" s="100">
        <v>17.0</v>
      </c>
      <c r="AA103" s="97">
        <v>0.0091</v>
      </c>
      <c r="AB103" s="100">
        <v>1.07</v>
      </c>
      <c r="AC103" s="102" t="s">
        <v>386</v>
      </c>
      <c r="AD103" s="102" t="s">
        <v>387</v>
      </c>
      <c r="AE103" s="100">
        <v>10.78</v>
      </c>
      <c r="AF103" s="103">
        <v>39342.0</v>
      </c>
      <c r="AG103" s="100">
        <v>18.3</v>
      </c>
      <c r="AH103" s="100">
        <v>3.0</v>
      </c>
      <c r="AI103" s="103">
        <v>46009.0</v>
      </c>
      <c r="AJ103" s="100">
        <v>0.1218</v>
      </c>
      <c r="AK103" s="102" t="s">
        <v>107</v>
      </c>
      <c r="AL103" s="104"/>
      <c r="AM103" s="102" t="s">
        <v>388</v>
      </c>
      <c r="AN103" s="100">
        <v>2040.0</v>
      </c>
      <c r="AO103" s="102" t="s">
        <v>110</v>
      </c>
      <c r="AP103" s="102" t="s">
        <v>110</v>
      </c>
      <c r="AQ103" s="102" t="s">
        <v>110</v>
      </c>
      <c r="AR103" s="102" t="s">
        <v>110</v>
      </c>
      <c r="AS103" s="102" t="s">
        <v>110</v>
      </c>
      <c r="AT103" s="102" t="s">
        <v>110</v>
      </c>
      <c r="AU103" s="102" t="s">
        <v>110</v>
      </c>
      <c r="AV103" s="109" t="s">
        <v>490</v>
      </c>
      <c r="AW103" s="102" t="s">
        <v>483</v>
      </c>
      <c r="AX103" s="110" t="s">
        <v>117</v>
      </c>
      <c r="AY103" s="110" t="s">
        <v>118</v>
      </c>
      <c r="AZ103" s="110" t="s">
        <v>484</v>
      </c>
    </row>
    <row r="104">
      <c r="A104" s="38">
        <v>100.0</v>
      </c>
      <c r="B104" s="67" t="s">
        <v>491</v>
      </c>
      <c r="C104" s="82" t="str">
        <f t="shared" si="3"/>
        <v>View</v>
      </c>
      <c r="D104" s="38" t="s">
        <v>492</v>
      </c>
      <c r="E104" s="83">
        <v>1.4236</v>
      </c>
      <c r="F104" s="87" t="str">
        <f t="shared" si="4"/>
        <v>Foreign Small/Mid Value</v>
      </c>
      <c r="G104" s="71">
        <v>0.0126</v>
      </c>
      <c r="H104" s="72">
        <v>0.0203</v>
      </c>
      <c r="I104" s="72">
        <v>0.1746</v>
      </c>
      <c r="J104" s="72">
        <v>0.4225</v>
      </c>
      <c r="K104" s="72">
        <v>1.0578</v>
      </c>
      <c r="L104" s="72">
        <v>0.1454</v>
      </c>
      <c r="M104" s="72">
        <v>1.5702</v>
      </c>
      <c r="N104" s="73">
        <v>1.0165</v>
      </c>
      <c r="O104" s="73">
        <v>2.9551</v>
      </c>
      <c r="P104" s="73">
        <v>1.7307</v>
      </c>
      <c r="Q104" s="72">
        <v>0.2282</v>
      </c>
      <c r="R104" s="89">
        <v>6.82</v>
      </c>
      <c r="S104" s="91">
        <v>2.462197</v>
      </c>
      <c r="T104" s="93">
        <v>42.0</v>
      </c>
      <c r="U104" s="91">
        <v>233.731746</v>
      </c>
      <c r="V104" s="95"/>
      <c r="W104" s="97">
        <v>0.0</v>
      </c>
      <c r="X104" s="99">
        <v>0.0497</v>
      </c>
      <c r="Y104" s="100">
        <v>34.0</v>
      </c>
      <c r="Z104" s="100">
        <v>4.0</v>
      </c>
      <c r="AA104" s="97">
        <v>0.0094</v>
      </c>
      <c r="AB104" s="100">
        <v>0.99</v>
      </c>
      <c r="AC104" s="102" t="s">
        <v>386</v>
      </c>
      <c r="AD104" s="102" t="s">
        <v>387</v>
      </c>
      <c r="AE104" s="100">
        <v>11.83</v>
      </c>
      <c r="AF104" s="103">
        <v>42521.0</v>
      </c>
      <c r="AG104" s="100">
        <v>9.59</v>
      </c>
      <c r="AH104" s="100">
        <v>9.59</v>
      </c>
      <c r="AI104" s="103">
        <v>45999.0</v>
      </c>
      <c r="AJ104" s="100">
        <v>2.1534</v>
      </c>
      <c r="AK104" s="102" t="s">
        <v>107</v>
      </c>
      <c r="AL104" s="104"/>
      <c r="AM104" s="102" t="s">
        <v>388</v>
      </c>
      <c r="AN104" s="100">
        <v>2050.0</v>
      </c>
      <c r="AO104" s="102" t="s">
        <v>110</v>
      </c>
      <c r="AP104" s="102" t="s">
        <v>110</v>
      </c>
      <c r="AQ104" s="102" t="s">
        <v>110</v>
      </c>
      <c r="AR104" s="102" t="s">
        <v>110</v>
      </c>
      <c r="AS104" s="102" t="s">
        <v>110</v>
      </c>
      <c r="AT104" s="102" t="s">
        <v>110</v>
      </c>
      <c r="AU104" s="102" t="s">
        <v>110</v>
      </c>
      <c r="AV104" s="109" t="s">
        <v>493</v>
      </c>
      <c r="AW104" s="102" t="s">
        <v>494</v>
      </c>
      <c r="AX104" s="110" t="s">
        <v>117</v>
      </c>
      <c r="AY104" s="110" t="s">
        <v>118</v>
      </c>
      <c r="AZ104" s="110" t="s">
        <v>495</v>
      </c>
    </row>
    <row r="105">
      <c r="A105" s="38">
        <v>101.0</v>
      </c>
      <c r="B105" s="67" t="s">
        <v>496</v>
      </c>
      <c r="C105" s="82" t="str">
        <f t="shared" si="3"/>
        <v>View</v>
      </c>
      <c r="D105" s="38" t="s">
        <v>497</v>
      </c>
      <c r="E105" s="83">
        <v>2.2609</v>
      </c>
      <c r="F105" s="87" t="str">
        <f t="shared" si="4"/>
        <v>Foreign Small/Mid Value</v>
      </c>
      <c r="G105" s="71">
        <v>0.011</v>
      </c>
      <c r="H105" s="72">
        <v>0.0171</v>
      </c>
      <c r="I105" s="72">
        <v>0.0843</v>
      </c>
      <c r="J105" s="72">
        <v>0.4893</v>
      </c>
      <c r="K105" s="72">
        <v>1.4972</v>
      </c>
      <c r="L105" s="72">
        <v>0.1515</v>
      </c>
      <c r="M105" s="72">
        <v>1.765</v>
      </c>
      <c r="N105" s="73">
        <v>1.1813</v>
      </c>
      <c r="O105" s="73">
        <v>5.0846</v>
      </c>
      <c r="P105" s="73">
        <v>1.9829</v>
      </c>
      <c r="Q105" s="72">
        <v>0.3123</v>
      </c>
      <c r="R105" s="89">
        <v>5.51</v>
      </c>
      <c r="S105" s="91">
        <v>74.229193</v>
      </c>
      <c r="T105" s="93">
        <v>69.0</v>
      </c>
      <c r="U105" s="91">
        <v>1437.969634</v>
      </c>
      <c r="V105" s="95"/>
      <c r="W105" s="97">
        <v>0.0202</v>
      </c>
      <c r="X105" s="99">
        <v>0.0268</v>
      </c>
      <c r="Y105" s="100">
        <v>19.0</v>
      </c>
      <c r="Z105" s="100">
        <v>1.0</v>
      </c>
      <c r="AA105" s="97">
        <v>0.0074</v>
      </c>
      <c r="AB105" s="100">
        <v>1.02</v>
      </c>
      <c r="AC105" s="102" t="s">
        <v>386</v>
      </c>
      <c r="AD105" s="102" t="s">
        <v>387</v>
      </c>
      <c r="AE105" s="100">
        <v>13.12</v>
      </c>
      <c r="AF105" s="103">
        <v>35296.0</v>
      </c>
      <c r="AG105" s="100">
        <v>13.84</v>
      </c>
      <c r="AH105" s="100">
        <v>4.81</v>
      </c>
      <c r="AI105" s="103">
        <v>46022.0</v>
      </c>
      <c r="AJ105" s="100">
        <v>0.3079</v>
      </c>
      <c r="AK105" s="102" t="s">
        <v>128</v>
      </c>
      <c r="AL105" s="104"/>
      <c r="AM105" s="102" t="s">
        <v>388</v>
      </c>
      <c r="AN105" s="100">
        <v>2050.0</v>
      </c>
      <c r="AO105" s="102" t="s">
        <v>110</v>
      </c>
      <c r="AP105" s="102" t="s">
        <v>110</v>
      </c>
      <c r="AQ105" s="102" t="s">
        <v>110</v>
      </c>
      <c r="AR105" s="102" t="s">
        <v>110</v>
      </c>
      <c r="AS105" s="102" t="s">
        <v>110</v>
      </c>
      <c r="AT105" s="102" t="s">
        <v>110</v>
      </c>
      <c r="AU105" s="102" t="s">
        <v>110</v>
      </c>
      <c r="AV105" s="109" t="s">
        <v>498</v>
      </c>
      <c r="AW105" s="102" t="s">
        <v>494</v>
      </c>
      <c r="AX105" s="110" t="s">
        <v>117</v>
      </c>
      <c r="AY105" s="110" t="s">
        <v>118</v>
      </c>
      <c r="AZ105" s="110" t="s">
        <v>495</v>
      </c>
    </row>
    <row r="106">
      <c r="A106" s="38">
        <v>102.0</v>
      </c>
      <c r="B106" s="67" t="s">
        <v>499</v>
      </c>
      <c r="C106" s="82" t="str">
        <f t="shared" si="3"/>
        <v>View</v>
      </c>
      <c r="D106" s="38" t="s">
        <v>500</v>
      </c>
      <c r="E106" s="83">
        <v>1.6812</v>
      </c>
      <c r="F106" s="87" t="str">
        <f t="shared" si="4"/>
        <v>Foreign Small/Mid Value</v>
      </c>
      <c r="G106" s="71">
        <v>0.0102</v>
      </c>
      <c r="H106" s="72">
        <v>0.0219</v>
      </c>
      <c r="I106" s="72">
        <v>0.2299</v>
      </c>
      <c r="J106" s="72">
        <v>0.6673</v>
      </c>
      <c r="K106" s="72">
        <v>0.9837</v>
      </c>
      <c r="L106" s="72">
        <v>0.1581</v>
      </c>
      <c r="M106" s="72">
        <v>1.0611</v>
      </c>
      <c r="N106" s="73">
        <v>0.8441</v>
      </c>
      <c r="O106" s="73">
        <v>3.6292</v>
      </c>
      <c r="P106" s="73">
        <v>1.3317</v>
      </c>
      <c r="Q106" s="72">
        <v>0.2643</v>
      </c>
      <c r="R106" s="89">
        <v>4.12</v>
      </c>
      <c r="S106" s="91">
        <v>-195.249727</v>
      </c>
      <c r="T106" s="93">
        <v>153.0</v>
      </c>
      <c r="U106" s="91">
        <v>3086.613679</v>
      </c>
      <c r="V106" s="95"/>
      <c r="W106" s="97">
        <v>0.1359</v>
      </c>
      <c r="X106" s="99">
        <v>0.0608</v>
      </c>
      <c r="Y106" s="100">
        <v>1.0</v>
      </c>
      <c r="Z106" s="100">
        <v>23.0</v>
      </c>
      <c r="AA106" s="97">
        <v>0.0076</v>
      </c>
      <c r="AB106" s="100">
        <v>0.79</v>
      </c>
      <c r="AC106" s="102" t="s">
        <v>386</v>
      </c>
      <c r="AD106" s="102" t="s">
        <v>456</v>
      </c>
      <c r="AE106" s="100">
        <v>11.33</v>
      </c>
      <c r="AF106" s="103">
        <v>41579.0</v>
      </c>
      <c r="AG106" s="100">
        <v>12.17</v>
      </c>
      <c r="AH106" s="100">
        <v>3.51</v>
      </c>
      <c r="AI106" s="103">
        <v>46020.0</v>
      </c>
      <c r="AJ106" s="100">
        <v>0.9635</v>
      </c>
      <c r="AK106" s="102" t="s">
        <v>107</v>
      </c>
      <c r="AL106" s="104"/>
      <c r="AM106" s="102" t="s">
        <v>388</v>
      </c>
      <c r="AN106" s="100">
        <v>2050.0</v>
      </c>
      <c r="AO106" s="102" t="s">
        <v>110</v>
      </c>
      <c r="AP106" s="102" t="s">
        <v>110</v>
      </c>
      <c r="AQ106" s="102" t="s">
        <v>110</v>
      </c>
      <c r="AR106" s="102" t="s">
        <v>110</v>
      </c>
      <c r="AS106" s="102" t="s">
        <v>110</v>
      </c>
      <c r="AT106" s="102" t="s">
        <v>110</v>
      </c>
      <c r="AU106" s="102" t="s">
        <v>110</v>
      </c>
      <c r="AV106" s="109" t="s">
        <v>501</v>
      </c>
      <c r="AW106" s="102" t="s">
        <v>494</v>
      </c>
      <c r="AX106" s="110" t="s">
        <v>117</v>
      </c>
      <c r="AY106" s="110" t="s">
        <v>118</v>
      </c>
      <c r="AZ106" s="110" t="s">
        <v>495</v>
      </c>
    </row>
    <row r="107">
      <c r="A107" s="38">
        <v>103.0</v>
      </c>
      <c r="B107" s="67" t="s">
        <v>502</v>
      </c>
      <c r="C107" s="82" t="str">
        <f t="shared" si="3"/>
        <v>View</v>
      </c>
      <c r="D107" s="38" t="s">
        <v>503</v>
      </c>
      <c r="E107" s="83">
        <v>1.154</v>
      </c>
      <c r="F107" s="87" t="str">
        <f t="shared" si="4"/>
        <v>Foreign Small/Mid Value</v>
      </c>
      <c r="G107" s="71">
        <v>0.0048</v>
      </c>
      <c r="H107" s="72">
        <v>0.0109</v>
      </c>
      <c r="I107" s="72">
        <v>0.1085</v>
      </c>
      <c r="J107" s="72">
        <v>0.2958</v>
      </c>
      <c r="K107" s="72">
        <v>0.6324</v>
      </c>
      <c r="L107" s="72">
        <v>0.1222</v>
      </c>
      <c r="M107" s="72">
        <v>0.719</v>
      </c>
      <c r="N107" s="73">
        <v>0.7025</v>
      </c>
      <c r="O107" s="73">
        <v>2.1937</v>
      </c>
      <c r="P107" s="73">
        <v>1.1766</v>
      </c>
      <c r="Q107" s="72">
        <v>0.1988</v>
      </c>
      <c r="R107" s="89">
        <v>3.62</v>
      </c>
      <c r="S107" s="91">
        <v>-39.435304</v>
      </c>
      <c r="T107" s="93">
        <v>1048.0</v>
      </c>
      <c r="U107" s="91">
        <v>433.614189</v>
      </c>
      <c r="V107" s="95"/>
      <c r="W107" s="97">
        <v>0.0339</v>
      </c>
      <c r="X107" s="99">
        <v>0.0376</v>
      </c>
      <c r="Y107" s="100">
        <v>85.0</v>
      </c>
      <c r="Z107" s="100">
        <v>63.0</v>
      </c>
      <c r="AA107" s="97">
        <v>0.0083</v>
      </c>
      <c r="AB107" s="100">
        <v>0.75</v>
      </c>
      <c r="AC107" s="102" t="s">
        <v>386</v>
      </c>
      <c r="AD107" s="102" t="s">
        <v>504</v>
      </c>
      <c r="AE107" s="100">
        <v>14.04</v>
      </c>
      <c r="AF107" s="103">
        <v>42376.0</v>
      </c>
      <c r="AG107" s="100">
        <v>5.17</v>
      </c>
      <c r="AH107" s="100">
        <v>4.51</v>
      </c>
      <c r="AI107" s="103">
        <v>46017.0</v>
      </c>
      <c r="AJ107" s="100">
        <v>0.3367</v>
      </c>
      <c r="AK107" s="102" t="s">
        <v>128</v>
      </c>
      <c r="AL107" s="102" t="s">
        <v>169</v>
      </c>
      <c r="AM107" s="102" t="s">
        <v>388</v>
      </c>
      <c r="AN107" s="100">
        <v>2050.0</v>
      </c>
      <c r="AO107" s="102" t="s">
        <v>110</v>
      </c>
      <c r="AP107" s="102" t="s">
        <v>110</v>
      </c>
      <c r="AQ107" s="102" t="s">
        <v>110</v>
      </c>
      <c r="AR107" s="102" t="s">
        <v>110</v>
      </c>
      <c r="AS107" s="102" t="s">
        <v>110</v>
      </c>
      <c r="AT107" s="102" t="s">
        <v>110</v>
      </c>
      <c r="AU107" s="102" t="s">
        <v>110</v>
      </c>
      <c r="AV107" s="109" t="s">
        <v>505</v>
      </c>
      <c r="AW107" s="102" t="s">
        <v>494</v>
      </c>
      <c r="AX107" s="110" t="s">
        <v>117</v>
      </c>
      <c r="AY107" s="110" t="s">
        <v>132</v>
      </c>
      <c r="AZ107" s="110" t="s">
        <v>495</v>
      </c>
    </row>
    <row r="108">
      <c r="A108" s="38">
        <v>104.0</v>
      </c>
      <c r="B108" s="67" t="s">
        <v>506</v>
      </c>
      <c r="C108" s="82" t="str">
        <f t="shared" si="3"/>
        <v>View</v>
      </c>
      <c r="D108" s="38" t="s">
        <v>507</v>
      </c>
      <c r="E108" s="83">
        <v>1.4268</v>
      </c>
      <c r="F108" s="87" t="str">
        <f t="shared" si="4"/>
        <v>Foreign Small/Mid Value</v>
      </c>
      <c r="G108" s="71">
        <v>0.0036</v>
      </c>
      <c r="H108" s="72">
        <v>0.0195</v>
      </c>
      <c r="I108" s="72">
        <v>0.2131</v>
      </c>
      <c r="J108" s="72">
        <v>0.516</v>
      </c>
      <c r="K108" s="72">
        <v>0.9392</v>
      </c>
      <c r="L108" s="72">
        <v>0.1441</v>
      </c>
      <c r="M108" s="72">
        <v>0.949</v>
      </c>
      <c r="N108" s="73">
        <v>0.7034</v>
      </c>
      <c r="O108" s="73">
        <v>2.9136</v>
      </c>
      <c r="P108" s="73">
        <v>1.1232</v>
      </c>
      <c r="Q108" s="72">
        <v>0.281</v>
      </c>
      <c r="R108" s="89">
        <v>3.36</v>
      </c>
      <c r="S108" s="91">
        <v>3251.121987</v>
      </c>
      <c r="T108" s="93">
        <v>1613.0</v>
      </c>
      <c r="U108" s="91">
        <v>15488.40494</v>
      </c>
      <c r="V108" s="95"/>
      <c r="W108" s="97">
        <v>0.0247</v>
      </c>
      <c r="X108" s="99">
        <v>0.0299</v>
      </c>
      <c r="Y108" s="100">
        <v>11.0</v>
      </c>
      <c r="Z108" s="100">
        <v>14.0</v>
      </c>
      <c r="AA108" s="97">
        <v>0.0096</v>
      </c>
      <c r="AB108" s="100">
        <v>1.07</v>
      </c>
      <c r="AC108" s="102" t="s">
        <v>386</v>
      </c>
      <c r="AD108" s="102" t="s">
        <v>407</v>
      </c>
      <c r="AE108" s="100">
        <v>13.1</v>
      </c>
      <c r="AF108" s="103">
        <v>43732.0</v>
      </c>
      <c r="AG108" s="100">
        <v>6.28</v>
      </c>
      <c r="AH108" s="100">
        <v>2.0</v>
      </c>
      <c r="AI108" s="103">
        <v>46007.0</v>
      </c>
      <c r="AJ108" s="100">
        <v>1.4225</v>
      </c>
      <c r="AK108" s="102" t="s">
        <v>128</v>
      </c>
      <c r="AL108" s="102" t="s">
        <v>129</v>
      </c>
      <c r="AM108" s="102" t="s">
        <v>388</v>
      </c>
      <c r="AN108" s="100">
        <v>2050.0</v>
      </c>
      <c r="AO108" s="102" t="s">
        <v>110</v>
      </c>
      <c r="AP108" s="102" t="s">
        <v>110</v>
      </c>
      <c r="AQ108" s="102" t="s">
        <v>110</v>
      </c>
      <c r="AR108" s="102" t="s">
        <v>110</v>
      </c>
      <c r="AS108" s="102" t="s">
        <v>110</v>
      </c>
      <c r="AT108" s="102" t="s">
        <v>110</v>
      </c>
      <c r="AU108" s="102" t="s">
        <v>110</v>
      </c>
      <c r="AV108" s="109" t="s">
        <v>508</v>
      </c>
      <c r="AW108" s="102" t="s">
        <v>494</v>
      </c>
      <c r="AX108" s="110" t="s">
        <v>117</v>
      </c>
      <c r="AY108" s="110" t="s">
        <v>132</v>
      </c>
      <c r="AZ108" s="110" t="s">
        <v>495</v>
      </c>
    </row>
    <row r="109">
      <c r="A109" s="38">
        <v>105.0</v>
      </c>
      <c r="B109" s="67" t="s">
        <v>509</v>
      </c>
      <c r="C109" s="82" t="str">
        <f t="shared" si="3"/>
        <v>View</v>
      </c>
      <c r="D109" s="38" t="s">
        <v>510</v>
      </c>
      <c r="E109" s="83">
        <v>1.4935</v>
      </c>
      <c r="F109" s="87" t="str">
        <f t="shared" si="4"/>
        <v>Diversified Emerging Mkts</v>
      </c>
      <c r="G109" s="71">
        <v>0.0115</v>
      </c>
      <c r="H109" s="72">
        <v>0.0295</v>
      </c>
      <c r="I109" s="72">
        <v>0.1557</v>
      </c>
      <c r="J109" s="72">
        <v>0.3524</v>
      </c>
      <c r="K109" s="72">
        <v>0.9081</v>
      </c>
      <c r="L109" s="72">
        <v>0.1579</v>
      </c>
      <c r="M109" s="72">
        <v>0.8195</v>
      </c>
      <c r="N109" s="73">
        <v>0.711</v>
      </c>
      <c r="O109" s="73">
        <v>2.5691</v>
      </c>
      <c r="P109" s="73">
        <v>1.079</v>
      </c>
      <c r="Q109" s="72">
        <v>0.2246</v>
      </c>
      <c r="R109" s="89">
        <v>3.64</v>
      </c>
      <c r="S109" s="91">
        <v>576.292845</v>
      </c>
      <c r="T109" s="93">
        <v>494.0</v>
      </c>
      <c r="U109" s="91">
        <v>2851.938171</v>
      </c>
      <c r="V109" s="95"/>
      <c r="W109" s="97">
        <v>0.0073</v>
      </c>
      <c r="X109" s="99">
        <v>0.025</v>
      </c>
      <c r="Y109" s="100">
        <v>49.0</v>
      </c>
      <c r="Z109" s="100">
        <v>2.0</v>
      </c>
      <c r="AA109" s="97">
        <v>0.0078</v>
      </c>
      <c r="AB109" s="100">
        <v>0.77</v>
      </c>
      <c r="AC109" s="102" t="s">
        <v>386</v>
      </c>
      <c r="AD109" s="102" t="s">
        <v>511</v>
      </c>
      <c r="AE109" s="100">
        <v>11.86</v>
      </c>
      <c r="AF109" s="103">
        <v>41946.0</v>
      </c>
      <c r="AG109" s="100">
        <v>2.76</v>
      </c>
      <c r="AH109" s="100">
        <v>1.73</v>
      </c>
      <c r="AI109" s="103">
        <v>46021.0</v>
      </c>
      <c r="AJ109" s="100">
        <v>0.675</v>
      </c>
      <c r="AK109" s="102" t="s">
        <v>107</v>
      </c>
      <c r="AL109" s="104"/>
      <c r="AM109" s="102" t="s">
        <v>512</v>
      </c>
      <c r="AN109" s="100">
        <v>2060.0</v>
      </c>
      <c r="AO109" s="102" t="s">
        <v>110</v>
      </c>
      <c r="AP109" s="102" t="s">
        <v>110</v>
      </c>
      <c r="AQ109" s="102" t="s">
        <v>110</v>
      </c>
      <c r="AR109" s="102" t="s">
        <v>110</v>
      </c>
      <c r="AS109" s="102" t="s">
        <v>110</v>
      </c>
      <c r="AT109" s="102" t="s">
        <v>110</v>
      </c>
      <c r="AU109" s="102" t="s">
        <v>110</v>
      </c>
      <c r="AV109" s="109" t="s">
        <v>513</v>
      </c>
      <c r="AW109" s="102" t="s">
        <v>514</v>
      </c>
      <c r="AX109" s="110" t="s">
        <v>117</v>
      </c>
      <c r="AY109" s="110" t="s">
        <v>118</v>
      </c>
      <c r="AZ109" s="110" t="s">
        <v>515</v>
      </c>
    </row>
    <row r="110">
      <c r="A110" s="38">
        <v>106.0</v>
      </c>
      <c r="B110" s="67" t="s">
        <v>516</v>
      </c>
      <c r="C110" s="82" t="str">
        <f t="shared" si="3"/>
        <v>View</v>
      </c>
      <c r="D110" s="38" t="s">
        <v>517</v>
      </c>
      <c r="E110" s="83">
        <v>1.5259</v>
      </c>
      <c r="F110" s="87" t="str">
        <f t="shared" si="4"/>
        <v>Diversified Emerging Mkts</v>
      </c>
      <c r="G110" s="71">
        <v>0.0095</v>
      </c>
      <c r="H110" s="72">
        <v>0.0264</v>
      </c>
      <c r="I110" s="72">
        <v>0.1896</v>
      </c>
      <c r="J110" s="72">
        <v>0.4391</v>
      </c>
      <c r="K110" s="72">
        <v>0.9393</v>
      </c>
      <c r="L110" s="72">
        <v>0.1594</v>
      </c>
      <c r="M110" s="72">
        <v>0.9312</v>
      </c>
      <c r="N110" s="73">
        <v>0.7353</v>
      </c>
      <c r="O110" s="73">
        <v>2.783</v>
      </c>
      <c r="P110" s="73">
        <v>1.1535</v>
      </c>
      <c r="Q110" s="72">
        <v>0.2696</v>
      </c>
      <c r="R110" s="89">
        <v>3.35</v>
      </c>
      <c r="S110" s="91">
        <v>81.966445</v>
      </c>
      <c r="T110" s="93">
        <v>281.0</v>
      </c>
      <c r="U110" s="91">
        <v>271.155207</v>
      </c>
      <c r="V110" s="95"/>
      <c r="W110" s="97">
        <v>0.0237</v>
      </c>
      <c r="X110" s="99">
        <v>0.0304</v>
      </c>
      <c r="Y110" s="100">
        <v>11.0</v>
      </c>
      <c r="Z110" s="100">
        <v>4.0</v>
      </c>
      <c r="AA110" s="97">
        <v>0.0083</v>
      </c>
      <c r="AB110" s="100">
        <v>0.95</v>
      </c>
      <c r="AC110" s="102" t="s">
        <v>386</v>
      </c>
      <c r="AD110" s="102" t="s">
        <v>511</v>
      </c>
      <c r="AE110" s="100">
        <v>9.38</v>
      </c>
      <c r="AF110" s="103">
        <v>43482.0</v>
      </c>
      <c r="AG110" s="100">
        <v>6.96</v>
      </c>
      <c r="AH110" s="100">
        <v>0.84</v>
      </c>
      <c r="AI110" s="103">
        <v>46021.0</v>
      </c>
      <c r="AJ110" s="100">
        <v>0.4856</v>
      </c>
      <c r="AK110" s="102" t="s">
        <v>107</v>
      </c>
      <c r="AL110" s="104"/>
      <c r="AM110" s="102" t="s">
        <v>512</v>
      </c>
      <c r="AN110" s="100">
        <v>2060.0</v>
      </c>
      <c r="AO110" s="102" t="s">
        <v>110</v>
      </c>
      <c r="AP110" s="102" t="s">
        <v>110</v>
      </c>
      <c r="AQ110" s="102" t="s">
        <v>110</v>
      </c>
      <c r="AR110" s="102" t="s">
        <v>110</v>
      </c>
      <c r="AS110" s="102" t="s">
        <v>110</v>
      </c>
      <c r="AT110" s="102" t="s">
        <v>110</v>
      </c>
      <c r="AU110" s="102" t="s">
        <v>110</v>
      </c>
      <c r="AV110" s="109" t="s">
        <v>518</v>
      </c>
      <c r="AW110" s="102" t="s">
        <v>514</v>
      </c>
      <c r="AX110" s="110" t="s">
        <v>117</v>
      </c>
      <c r="AY110" s="110" t="s">
        <v>118</v>
      </c>
      <c r="AZ110" s="110" t="s">
        <v>515</v>
      </c>
    </row>
    <row r="111">
      <c r="A111" s="38">
        <v>107.0</v>
      </c>
      <c r="B111" s="67" t="s">
        <v>519</v>
      </c>
      <c r="C111" s="82" t="str">
        <f t="shared" si="3"/>
        <v>View</v>
      </c>
      <c r="D111" s="38" t="s">
        <v>520</v>
      </c>
      <c r="E111" s="83">
        <v>1.1232</v>
      </c>
      <c r="F111" s="87" t="str">
        <f t="shared" si="4"/>
        <v>Diversified Emerging Mkts</v>
      </c>
      <c r="G111" s="71">
        <v>0.0108</v>
      </c>
      <c r="H111" s="72">
        <v>0.028</v>
      </c>
      <c r="I111" s="72">
        <v>0.18</v>
      </c>
      <c r="J111" s="72">
        <v>0.4031</v>
      </c>
      <c r="K111" s="72">
        <v>0.7199</v>
      </c>
      <c r="L111" s="72">
        <v>0.1634</v>
      </c>
      <c r="M111" s="72">
        <v>0.7397</v>
      </c>
      <c r="N111" s="73">
        <v>0.5632</v>
      </c>
      <c r="O111" s="73">
        <v>2.2028</v>
      </c>
      <c r="P111" s="73">
        <v>0.9362</v>
      </c>
      <c r="Q111" s="72">
        <v>0.2536</v>
      </c>
      <c r="R111" s="89">
        <v>2.84</v>
      </c>
      <c r="S111" s="91">
        <v>155.696344</v>
      </c>
      <c r="T111" s="93">
        <v>72.0</v>
      </c>
      <c r="U111" s="91">
        <v>3258.981096</v>
      </c>
      <c r="V111" s="95"/>
      <c r="W111" s="97">
        <v>0.0</v>
      </c>
      <c r="X111" s="99">
        <v>0.0339</v>
      </c>
      <c r="Y111" s="100">
        <v>21.0</v>
      </c>
      <c r="Z111" s="100">
        <v>12.0</v>
      </c>
      <c r="AA111" s="97">
        <v>0.0082</v>
      </c>
      <c r="AB111" s="100">
        <v>0.89</v>
      </c>
      <c r="AC111" s="102" t="s">
        <v>386</v>
      </c>
      <c r="AD111" s="102" t="s">
        <v>511</v>
      </c>
      <c r="AE111" s="100">
        <v>10.87</v>
      </c>
      <c r="AF111" s="103">
        <v>41729.0</v>
      </c>
      <c r="AG111" s="100">
        <v>11.68</v>
      </c>
      <c r="AH111" s="100">
        <v>2.92</v>
      </c>
      <c r="AI111" s="103">
        <v>46010.0</v>
      </c>
      <c r="AJ111" s="100">
        <v>0.7372</v>
      </c>
      <c r="AK111" s="102" t="s">
        <v>107</v>
      </c>
      <c r="AL111" s="104"/>
      <c r="AM111" s="102" t="s">
        <v>512</v>
      </c>
      <c r="AN111" s="100">
        <v>2060.0</v>
      </c>
      <c r="AO111" s="102" t="s">
        <v>110</v>
      </c>
      <c r="AP111" s="102" t="s">
        <v>110</v>
      </c>
      <c r="AQ111" s="102" t="s">
        <v>110</v>
      </c>
      <c r="AR111" s="102" t="s">
        <v>110</v>
      </c>
      <c r="AS111" s="102" t="s">
        <v>110</v>
      </c>
      <c r="AT111" s="102" t="s">
        <v>110</v>
      </c>
      <c r="AU111" s="102" t="s">
        <v>110</v>
      </c>
      <c r="AV111" s="109" t="s">
        <v>521</v>
      </c>
      <c r="AW111" s="102" t="s">
        <v>514</v>
      </c>
      <c r="AX111" s="110" t="s">
        <v>117</v>
      </c>
      <c r="AY111" s="110" t="s">
        <v>118</v>
      </c>
      <c r="AZ111" s="110" t="s">
        <v>515</v>
      </c>
    </row>
    <row r="112">
      <c r="A112" s="38">
        <v>108.0</v>
      </c>
      <c r="B112" s="67" t="s">
        <v>522</v>
      </c>
      <c r="C112" s="82" t="str">
        <f t="shared" si="3"/>
        <v>View</v>
      </c>
      <c r="D112" s="38" t="s">
        <v>523</v>
      </c>
      <c r="E112" s="83">
        <v>1.3038</v>
      </c>
      <c r="F112" s="87" t="str">
        <f t="shared" si="4"/>
        <v>Diversified Emerging Mkts</v>
      </c>
      <c r="G112" s="71">
        <v>0.0049</v>
      </c>
      <c r="H112" s="72">
        <v>0.0427</v>
      </c>
      <c r="I112" s="72">
        <v>0.316</v>
      </c>
      <c r="J112" s="72">
        <v>0.6529</v>
      </c>
      <c r="K112" s="72">
        <v>1.0888</v>
      </c>
      <c r="L112" s="72">
        <v>0.1944</v>
      </c>
      <c r="M112" s="72">
        <v>0.838</v>
      </c>
      <c r="N112" s="73">
        <v>0.5292</v>
      </c>
      <c r="O112" s="73">
        <v>2.3994</v>
      </c>
      <c r="P112" s="73">
        <v>0.8157</v>
      </c>
      <c r="Q112" s="72">
        <v>0.2925</v>
      </c>
      <c r="R112" s="89">
        <v>2.83</v>
      </c>
      <c r="S112" s="91">
        <v>298.035695</v>
      </c>
      <c r="T112" s="93">
        <v>127.0</v>
      </c>
      <c r="U112" s="91">
        <v>1935.969817</v>
      </c>
      <c r="V112" s="95"/>
      <c r="W112" s="97">
        <v>0.0227</v>
      </c>
      <c r="X112" s="99">
        <v>0.0217</v>
      </c>
      <c r="Y112" s="100">
        <v>2.0</v>
      </c>
      <c r="Z112" s="100">
        <v>2.0</v>
      </c>
      <c r="AA112" s="97">
        <v>0.0116</v>
      </c>
      <c r="AB112" s="100">
        <v>1.17</v>
      </c>
      <c r="AC112" s="102" t="s">
        <v>386</v>
      </c>
      <c r="AD112" s="102" t="s">
        <v>524</v>
      </c>
      <c r="AE112" s="100">
        <v>16.35</v>
      </c>
      <c r="AF112" s="103">
        <v>43608.0</v>
      </c>
      <c r="AG112" s="100">
        <v>3.92</v>
      </c>
      <c r="AH112" s="100">
        <v>2.92</v>
      </c>
      <c r="AI112" s="103">
        <v>46014.0</v>
      </c>
      <c r="AJ112" s="100">
        <v>0.3292</v>
      </c>
      <c r="AK112" s="102" t="s">
        <v>128</v>
      </c>
      <c r="AL112" s="102" t="s">
        <v>169</v>
      </c>
      <c r="AM112" s="102" t="s">
        <v>512</v>
      </c>
      <c r="AN112" s="100">
        <v>2060.0</v>
      </c>
      <c r="AO112" s="102" t="s">
        <v>110</v>
      </c>
      <c r="AP112" s="102" t="s">
        <v>110</v>
      </c>
      <c r="AQ112" s="102" t="s">
        <v>110</v>
      </c>
      <c r="AR112" s="102" t="s">
        <v>110</v>
      </c>
      <c r="AS112" s="102" t="s">
        <v>110</v>
      </c>
      <c r="AT112" s="102" t="s">
        <v>110</v>
      </c>
      <c r="AU112" s="102" t="s">
        <v>110</v>
      </c>
      <c r="AV112" s="109" t="s">
        <v>525</v>
      </c>
      <c r="AW112" s="102" t="s">
        <v>514</v>
      </c>
      <c r="AX112" s="110" t="s">
        <v>117</v>
      </c>
      <c r="AY112" s="110" t="s">
        <v>132</v>
      </c>
      <c r="AZ112" s="110" t="s">
        <v>515</v>
      </c>
    </row>
    <row r="113">
      <c r="A113" s="38">
        <v>109.0</v>
      </c>
      <c r="B113" s="67" t="s">
        <v>191</v>
      </c>
      <c r="C113" s="82" t="str">
        <f t="shared" si="3"/>
        <v>View</v>
      </c>
      <c r="D113" s="38" t="s">
        <v>526</v>
      </c>
      <c r="E113" s="83">
        <v>1.5814</v>
      </c>
      <c r="F113" s="87" t="str">
        <f t="shared" si="4"/>
        <v>Diversified Emerging Mkts</v>
      </c>
      <c r="G113" s="71">
        <v>0.0049</v>
      </c>
      <c r="H113" s="72">
        <v>0.0084</v>
      </c>
      <c r="I113" s="72">
        <v>0.0398</v>
      </c>
      <c r="J113" s="72">
        <v>0.1832</v>
      </c>
      <c r="K113" s="72">
        <v>0.85</v>
      </c>
      <c r="L113" s="72">
        <v>0.2047</v>
      </c>
      <c r="M113" s="72">
        <v>0.748</v>
      </c>
      <c r="N113" s="73">
        <v>0.6801</v>
      </c>
      <c r="O113" s="73">
        <v>3.251</v>
      </c>
      <c r="P113" s="73">
        <v>1.0353</v>
      </c>
      <c r="Q113" s="72">
        <v>0.2834</v>
      </c>
      <c r="R113" s="89">
        <v>2.67</v>
      </c>
      <c r="S113" s="91">
        <v>166.336552</v>
      </c>
      <c r="T113" s="93">
        <v>138.0</v>
      </c>
      <c r="U113" s="91">
        <v>1000.943015</v>
      </c>
      <c r="V113" s="100" t="s">
        <v>127</v>
      </c>
      <c r="W113" s="97">
        <v>0.0457</v>
      </c>
      <c r="X113" s="99">
        <v>0.0465</v>
      </c>
      <c r="Y113" s="100">
        <v>92.0</v>
      </c>
      <c r="Z113" s="100">
        <v>5.0</v>
      </c>
      <c r="AA113" s="97">
        <v>0.0082</v>
      </c>
      <c r="AB113" s="100">
        <v>0.76</v>
      </c>
      <c r="AC113" s="102" t="s">
        <v>386</v>
      </c>
      <c r="AD113" s="102" t="s">
        <v>387</v>
      </c>
      <c r="AE113" s="100">
        <v>12.29</v>
      </c>
      <c r="AF113" s="103">
        <v>40597.0</v>
      </c>
      <c r="AG113" s="100">
        <v>10.93</v>
      </c>
      <c r="AH113" s="100">
        <v>6.84</v>
      </c>
      <c r="AI113" s="103">
        <v>46013.0</v>
      </c>
      <c r="AJ113" s="100">
        <v>0.2528</v>
      </c>
      <c r="AK113" s="102" t="s">
        <v>128</v>
      </c>
      <c r="AL113" s="102" t="s">
        <v>129</v>
      </c>
      <c r="AM113" s="102" t="s">
        <v>512</v>
      </c>
      <c r="AN113" s="100">
        <v>2060.0</v>
      </c>
      <c r="AO113" s="102" t="s">
        <v>110</v>
      </c>
      <c r="AP113" s="102" t="s">
        <v>110</v>
      </c>
      <c r="AQ113" s="102" t="s">
        <v>110</v>
      </c>
      <c r="AR113" s="102" t="s">
        <v>110</v>
      </c>
      <c r="AS113" s="102" t="s">
        <v>110</v>
      </c>
      <c r="AT113" s="102" t="s">
        <v>110</v>
      </c>
      <c r="AU113" s="102" t="s">
        <v>110</v>
      </c>
      <c r="AV113" s="109" t="s">
        <v>527</v>
      </c>
      <c r="AW113" s="102" t="s">
        <v>514</v>
      </c>
      <c r="AX113" s="110" t="s">
        <v>117</v>
      </c>
      <c r="AY113" s="110" t="s">
        <v>132</v>
      </c>
      <c r="AZ113" s="110" t="s">
        <v>515</v>
      </c>
    </row>
    <row r="114">
      <c r="A114" s="38">
        <v>110.0</v>
      </c>
      <c r="B114" s="67" t="s">
        <v>528</v>
      </c>
      <c r="C114" s="82" t="str">
        <f t="shared" si="3"/>
        <v>View</v>
      </c>
      <c r="D114" s="38" t="s">
        <v>529</v>
      </c>
      <c r="E114" s="83">
        <v>1.074</v>
      </c>
      <c r="F114" s="87" t="str">
        <f t="shared" si="4"/>
        <v>Diversified Emerging Mkts</v>
      </c>
      <c r="G114" s="71">
        <v>0.005</v>
      </c>
      <c r="H114" s="72">
        <v>0.0157</v>
      </c>
      <c r="I114" s="72">
        <v>0.1186</v>
      </c>
      <c r="J114" s="72">
        <v>0.306</v>
      </c>
      <c r="K114" s="72">
        <v>0.7033</v>
      </c>
      <c r="L114" s="72">
        <v>0.3535</v>
      </c>
      <c r="M114" s="72">
        <v>0.3058</v>
      </c>
      <c r="N114" s="73">
        <v>0.1228</v>
      </c>
      <c r="O114" s="73">
        <v>2.2982</v>
      </c>
      <c r="P114" s="73">
        <v>0.1459</v>
      </c>
      <c r="Q114" s="72">
        <v>0.4081</v>
      </c>
      <c r="R114" s="89">
        <v>0.71</v>
      </c>
      <c r="S114" s="91">
        <v>52.026798</v>
      </c>
      <c r="T114" s="93">
        <v>210.0</v>
      </c>
      <c r="U114" s="91">
        <v>1038.680721</v>
      </c>
      <c r="V114" s="95"/>
      <c r="W114" s="97">
        <v>0.0508</v>
      </c>
      <c r="X114" s="99">
        <v>0.0579</v>
      </c>
      <c r="Y114" s="100">
        <v>72.0</v>
      </c>
      <c r="Z114" s="100">
        <v>16.0</v>
      </c>
      <c r="AA114" s="97">
        <v>0.0097</v>
      </c>
      <c r="AB114" s="100">
        <v>0.9</v>
      </c>
      <c r="AC114" s="102" t="s">
        <v>386</v>
      </c>
      <c r="AD114" s="102" t="s">
        <v>530</v>
      </c>
      <c r="AE114" s="100">
        <v>8.7</v>
      </c>
      <c r="AF114" s="103">
        <v>40962.0</v>
      </c>
      <c r="AG114" s="100">
        <v>13.34</v>
      </c>
      <c r="AH114" s="100">
        <v>0.75</v>
      </c>
      <c r="AI114" s="103">
        <v>46006.0</v>
      </c>
      <c r="AJ114" s="100">
        <v>0.4201</v>
      </c>
      <c r="AK114" s="102" t="s">
        <v>128</v>
      </c>
      <c r="AL114" s="102" t="s">
        <v>129</v>
      </c>
      <c r="AM114" s="102" t="s">
        <v>512</v>
      </c>
      <c r="AN114" s="100">
        <v>2060.0</v>
      </c>
      <c r="AO114" s="102" t="s">
        <v>110</v>
      </c>
      <c r="AP114" s="102" t="s">
        <v>110</v>
      </c>
      <c r="AQ114" s="102" t="s">
        <v>110</v>
      </c>
      <c r="AR114" s="102" t="s">
        <v>110</v>
      </c>
      <c r="AS114" s="102" t="s">
        <v>110</v>
      </c>
      <c r="AT114" s="102" t="s">
        <v>110</v>
      </c>
      <c r="AU114" s="102" t="s">
        <v>110</v>
      </c>
      <c r="AV114" s="109" t="s">
        <v>531</v>
      </c>
      <c r="AW114" s="102" t="s">
        <v>514</v>
      </c>
      <c r="AX114" s="110" t="s">
        <v>117</v>
      </c>
      <c r="AY114" s="110" t="s">
        <v>132</v>
      </c>
      <c r="AZ114" s="110" t="s">
        <v>515</v>
      </c>
    </row>
    <row r="115">
      <c r="A115" s="38">
        <v>111.0</v>
      </c>
      <c r="B115" s="67" t="s">
        <v>512</v>
      </c>
      <c r="C115" s="82" t="str">
        <f t="shared" si="3"/>
        <v>View</v>
      </c>
      <c r="D115" s="38" t="s">
        <v>532</v>
      </c>
      <c r="E115" s="83">
        <v>0.7608</v>
      </c>
      <c r="F115" s="87" t="str">
        <f t="shared" si="4"/>
        <v>Diversified Emerging Mkts</v>
      </c>
      <c r="G115" s="71">
        <v>0.0072</v>
      </c>
      <c r="H115" s="72">
        <v>0.0393</v>
      </c>
      <c r="I115" s="72">
        <v>0.1829</v>
      </c>
      <c r="J115" s="72">
        <v>0.3815</v>
      </c>
      <c r="K115" s="72">
        <v>0.5606</v>
      </c>
      <c r="L115" s="72">
        <v>0.3369</v>
      </c>
      <c r="M115" s="72">
        <v>0.2008</v>
      </c>
      <c r="N115" s="73">
        <v>0.0204</v>
      </c>
      <c r="O115" s="73">
        <v>1.4184</v>
      </c>
      <c r="P115" s="73">
        <v>0.0338</v>
      </c>
      <c r="Q115" s="72">
        <v>0.398</v>
      </c>
      <c r="R115" s="89">
        <v>0.48</v>
      </c>
      <c r="S115" s="91">
        <v>-6.370098</v>
      </c>
      <c r="T115" s="93">
        <v>1247.0</v>
      </c>
      <c r="U115" s="91">
        <v>21823.23533</v>
      </c>
      <c r="V115" s="100" t="s">
        <v>156</v>
      </c>
      <c r="W115" s="97">
        <v>0.0136</v>
      </c>
      <c r="X115" s="99">
        <v>0.0214</v>
      </c>
      <c r="Y115" s="100">
        <v>41.0</v>
      </c>
      <c r="Z115" s="100">
        <v>58.0</v>
      </c>
      <c r="AA115" s="97">
        <v>0.0102</v>
      </c>
      <c r="AB115" s="100">
        <v>0.98</v>
      </c>
      <c r="AC115" s="102" t="s">
        <v>386</v>
      </c>
      <c r="AD115" s="102" t="s">
        <v>511</v>
      </c>
      <c r="AE115" s="100">
        <v>16.06</v>
      </c>
      <c r="AF115" s="103">
        <v>37718.0</v>
      </c>
      <c r="AG115" s="100">
        <v>13.01</v>
      </c>
      <c r="AH115" s="100">
        <v>0.75</v>
      </c>
      <c r="AI115" s="103">
        <v>46007.0</v>
      </c>
      <c r="AJ115" s="100">
        <v>0.7633</v>
      </c>
      <c r="AK115" s="102" t="s">
        <v>135</v>
      </c>
      <c r="AL115" s="102" t="s">
        <v>129</v>
      </c>
      <c r="AM115" s="102" t="s">
        <v>512</v>
      </c>
      <c r="AN115" s="100">
        <v>2060.0</v>
      </c>
      <c r="AO115" s="102" t="s">
        <v>110</v>
      </c>
      <c r="AP115" s="102" t="s">
        <v>110</v>
      </c>
      <c r="AQ115" s="102" t="s">
        <v>110</v>
      </c>
      <c r="AR115" s="102" t="s">
        <v>110</v>
      </c>
      <c r="AS115" s="102" t="s">
        <v>110</v>
      </c>
      <c r="AT115" s="102" t="s">
        <v>110</v>
      </c>
      <c r="AU115" s="102" t="s">
        <v>110</v>
      </c>
      <c r="AV115" s="109" t="s">
        <v>533</v>
      </c>
      <c r="AW115" s="102" t="s">
        <v>514</v>
      </c>
      <c r="AX115" s="110" t="s">
        <v>117</v>
      </c>
      <c r="AY115" s="110" t="s">
        <v>132</v>
      </c>
      <c r="AZ115" s="110" t="s">
        <v>515</v>
      </c>
    </row>
    <row r="116">
      <c r="A116" s="38">
        <v>112.0</v>
      </c>
      <c r="B116" s="67" t="s">
        <v>534</v>
      </c>
      <c r="C116" s="82" t="str">
        <f t="shared" si="3"/>
        <v>View</v>
      </c>
      <c r="D116" s="38" t="s">
        <v>535</v>
      </c>
      <c r="E116" s="83">
        <v>0.8071</v>
      </c>
      <c r="F116" s="87" t="str">
        <f t="shared" si="4"/>
        <v>Diversified Pacific/Asia</v>
      </c>
      <c r="G116" s="71">
        <v>9.0E-4</v>
      </c>
      <c r="H116" s="72">
        <v>0.026</v>
      </c>
      <c r="I116" s="72">
        <v>0.1297</v>
      </c>
      <c r="J116" s="72">
        <v>0.281</v>
      </c>
      <c r="K116" s="72">
        <v>0.5756</v>
      </c>
      <c r="L116" s="72">
        <v>0.2019</v>
      </c>
      <c r="M116" s="72">
        <v>0.3829</v>
      </c>
      <c r="N116" s="73">
        <v>0.2183</v>
      </c>
      <c r="O116" s="73">
        <v>1.3668</v>
      </c>
      <c r="P116" s="73">
        <v>0.354</v>
      </c>
      <c r="Q116" s="72">
        <v>0.2961</v>
      </c>
      <c r="R116" s="89">
        <v>1.2</v>
      </c>
      <c r="S116" s="91">
        <v>199.965645</v>
      </c>
      <c r="T116" s="93">
        <v>1384.0</v>
      </c>
      <c r="U116" s="91">
        <v>2191.721647</v>
      </c>
      <c r="V116" s="95"/>
      <c r="W116" s="97">
        <v>0.0229</v>
      </c>
      <c r="X116" s="99">
        <v>0.0421</v>
      </c>
      <c r="Y116" s="100" t="s">
        <v>110</v>
      </c>
      <c r="Z116" s="100" t="s">
        <v>110</v>
      </c>
      <c r="AA116" s="97">
        <v>0.0099</v>
      </c>
      <c r="AB116" s="100">
        <v>0.93</v>
      </c>
      <c r="AC116" s="102" t="s">
        <v>386</v>
      </c>
      <c r="AD116" s="102" t="s">
        <v>387</v>
      </c>
      <c r="AE116" s="100">
        <v>17.36</v>
      </c>
      <c r="AF116" s="103">
        <v>41800.0</v>
      </c>
      <c r="AG116" s="100">
        <v>11.57</v>
      </c>
      <c r="AH116" s="100">
        <v>0.75</v>
      </c>
      <c r="AI116" s="103">
        <v>46007.0</v>
      </c>
      <c r="AJ116" s="100">
        <v>2.3169</v>
      </c>
      <c r="AK116" s="102" t="s">
        <v>135</v>
      </c>
      <c r="AL116" s="102" t="s">
        <v>129</v>
      </c>
      <c r="AM116" s="102" t="s">
        <v>536</v>
      </c>
      <c r="AN116" s="100">
        <v>2070.0</v>
      </c>
      <c r="AO116" s="102" t="s">
        <v>110</v>
      </c>
      <c r="AP116" s="102" t="s">
        <v>110</v>
      </c>
      <c r="AQ116" s="102" t="s">
        <v>110</v>
      </c>
      <c r="AR116" s="102" t="s">
        <v>110</v>
      </c>
      <c r="AS116" s="102" t="s">
        <v>110</v>
      </c>
      <c r="AT116" s="102" t="s">
        <v>110</v>
      </c>
      <c r="AU116" s="102" t="s">
        <v>110</v>
      </c>
      <c r="AV116" s="109" t="s">
        <v>537</v>
      </c>
      <c r="AW116" s="102" t="s">
        <v>538</v>
      </c>
      <c r="AX116" s="110" t="s">
        <v>117</v>
      </c>
      <c r="AY116" s="110" t="s">
        <v>132</v>
      </c>
      <c r="AZ116" s="110" t="s">
        <v>539</v>
      </c>
    </row>
    <row r="117">
      <c r="A117" s="38">
        <v>113.0</v>
      </c>
      <c r="B117" s="67" t="s">
        <v>540</v>
      </c>
      <c r="C117" s="82" t="str">
        <f t="shared" si="3"/>
        <v>View</v>
      </c>
      <c r="D117" s="38" t="s">
        <v>541</v>
      </c>
      <c r="E117" s="83">
        <v>0.8758</v>
      </c>
      <c r="F117" s="87" t="str">
        <f t="shared" si="4"/>
        <v>Diversified Pacific/Asia</v>
      </c>
      <c r="G117" s="71">
        <v>9.0E-4</v>
      </c>
      <c r="H117" s="72">
        <v>0.0304</v>
      </c>
      <c r="I117" s="72">
        <v>0.1707</v>
      </c>
      <c r="J117" s="72">
        <v>0.3566</v>
      </c>
      <c r="K117" s="72">
        <v>0.6226</v>
      </c>
      <c r="L117" s="72">
        <v>0.2143</v>
      </c>
      <c r="M117" s="72">
        <v>0.3679</v>
      </c>
      <c r="N117" s="73">
        <v>0.1997</v>
      </c>
      <c r="O117" s="73">
        <v>1.4756</v>
      </c>
      <c r="P117" s="73">
        <v>0.3214</v>
      </c>
      <c r="Q117" s="72">
        <v>0.3115</v>
      </c>
      <c r="R117" s="89">
        <v>1.1</v>
      </c>
      <c r="S117" s="91">
        <v>593.773099</v>
      </c>
      <c r="T117" s="93">
        <v>2350.0</v>
      </c>
      <c r="U117" s="91">
        <v>12314.0751</v>
      </c>
      <c r="V117" s="95"/>
      <c r="W117" s="97">
        <v>0.0</v>
      </c>
      <c r="X117" s="99">
        <v>0.0387</v>
      </c>
      <c r="Y117" s="100" t="s">
        <v>110</v>
      </c>
      <c r="Z117" s="100" t="s">
        <v>110</v>
      </c>
      <c r="AA117" s="97">
        <v>0.0095</v>
      </c>
      <c r="AB117" s="100">
        <v>1.02</v>
      </c>
      <c r="AC117" s="102" t="s">
        <v>386</v>
      </c>
      <c r="AD117" s="102" t="s">
        <v>478</v>
      </c>
      <c r="AE117" s="100">
        <v>16.37</v>
      </c>
      <c r="AF117" s="103">
        <v>37116.0</v>
      </c>
      <c r="AG117" s="100">
        <v>9.85</v>
      </c>
      <c r="AH117" s="100">
        <v>0.87</v>
      </c>
      <c r="AI117" s="103">
        <v>46010.0</v>
      </c>
      <c r="AJ117" s="100">
        <v>2.9874</v>
      </c>
      <c r="AK117" s="102" t="s">
        <v>128</v>
      </c>
      <c r="AL117" s="104"/>
      <c r="AM117" s="102" t="s">
        <v>536</v>
      </c>
      <c r="AN117" s="100">
        <v>2070.0</v>
      </c>
      <c r="AO117" s="102" t="s">
        <v>110</v>
      </c>
      <c r="AP117" s="102" t="s">
        <v>110</v>
      </c>
      <c r="AQ117" s="102" t="s">
        <v>110</v>
      </c>
      <c r="AR117" s="102" t="s">
        <v>110</v>
      </c>
      <c r="AS117" s="102" t="s">
        <v>110</v>
      </c>
      <c r="AT117" s="102" t="s">
        <v>110</v>
      </c>
      <c r="AU117" s="102" t="s">
        <v>110</v>
      </c>
      <c r="AV117" s="109" t="s">
        <v>542</v>
      </c>
      <c r="AW117" s="102" t="s">
        <v>538</v>
      </c>
      <c r="AX117" s="110" t="s">
        <v>117</v>
      </c>
      <c r="AY117" s="110" t="s">
        <v>118</v>
      </c>
      <c r="AZ117" s="110" t="s">
        <v>539</v>
      </c>
    </row>
    <row r="118">
      <c r="A118" s="38">
        <v>114.0</v>
      </c>
      <c r="B118" s="67" t="s">
        <v>536</v>
      </c>
      <c r="C118" s="82" t="str">
        <f t="shared" si="3"/>
        <v>View</v>
      </c>
      <c r="D118" s="38" t="s">
        <v>543</v>
      </c>
      <c r="E118" s="83">
        <v>0.8615</v>
      </c>
      <c r="F118" s="87" t="str">
        <f t="shared" si="4"/>
        <v>Diversified Pacific/Asia</v>
      </c>
      <c r="G118" s="71">
        <v>7.0E-4</v>
      </c>
      <c r="H118" s="72">
        <v>0.033</v>
      </c>
      <c r="I118" s="72">
        <v>0.1722</v>
      </c>
      <c r="J118" s="72">
        <v>0.3596</v>
      </c>
      <c r="K118" s="72">
        <v>0.6219</v>
      </c>
      <c r="L118" s="72">
        <v>0.2152</v>
      </c>
      <c r="M118" s="72">
        <v>0.3686</v>
      </c>
      <c r="N118" s="73">
        <v>0.1925</v>
      </c>
      <c r="O118" s="73">
        <v>1.4394</v>
      </c>
      <c r="P118" s="73">
        <v>0.3097</v>
      </c>
      <c r="Q118" s="72">
        <v>0.3109</v>
      </c>
      <c r="R118" s="89">
        <v>1.08</v>
      </c>
      <c r="S118" s="91">
        <v>593.773099</v>
      </c>
      <c r="T118" s="93">
        <v>2350.0</v>
      </c>
      <c r="U118" s="91">
        <v>8516.361266</v>
      </c>
      <c r="V118" s="100" t="s">
        <v>156</v>
      </c>
      <c r="W118" s="97">
        <v>0.0</v>
      </c>
      <c r="X118" s="99">
        <v>0.0388</v>
      </c>
      <c r="Y118" s="100" t="s">
        <v>110</v>
      </c>
      <c r="Z118" s="100" t="s">
        <v>110</v>
      </c>
      <c r="AA118" s="97">
        <v>0.0099</v>
      </c>
      <c r="AB118" s="100">
        <v>0.98</v>
      </c>
      <c r="AC118" s="102" t="s">
        <v>386</v>
      </c>
      <c r="AD118" s="102" t="s">
        <v>478</v>
      </c>
      <c r="AE118" s="100">
        <v>16.37</v>
      </c>
      <c r="AF118" s="103">
        <v>38415.0</v>
      </c>
      <c r="AG118" s="100">
        <v>9.85</v>
      </c>
      <c r="AH118" s="100">
        <v>0.87</v>
      </c>
      <c r="AI118" s="103">
        <v>46010.0</v>
      </c>
      <c r="AJ118" s="100">
        <v>2.4191</v>
      </c>
      <c r="AK118" s="102" t="s">
        <v>128</v>
      </c>
      <c r="AL118" s="102" t="s">
        <v>129</v>
      </c>
      <c r="AM118" s="102" t="s">
        <v>536</v>
      </c>
      <c r="AN118" s="100">
        <v>2070.0</v>
      </c>
      <c r="AO118" s="102" t="s">
        <v>110</v>
      </c>
      <c r="AP118" s="102" t="s">
        <v>110</v>
      </c>
      <c r="AQ118" s="102" t="s">
        <v>110</v>
      </c>
      <c r="AR118" s="102" t="s">
        <v>110</v>
      </c>
      <c r="AS118" s="102" t="s">
        <v>110</v>
      </c>
      <c r="AT118" s="102" t="s">
        <v>110</v>
      </c>
      <c r="AU118" s="102" t="s">
        <v>110</v>
      </c>
      <c r="AV118" s="109" t="s">
        <v>544</v>
      </c>
      <c r="AW118" s="102" t="s">
        <v>538</v>
      </c>
      <c r="AX118" s="110" t="s">
        <v>117</v>
      </c>
      <c r="AY118" s="110" t="s">
        <v>132</v>
      </c>
      <c r="AZ118" s="110" t="s">
        <v>539</v>
      </c>
    </row>
    <row r="119">
      <c r="A119" s="38">
        <v>115.0</v>
      </c>
      <c r="B119" s="67" t="s">
        <v>545</v>
      </c>
      <c r="C119" s="82" t="str">
        <f t="shared" si="3"/>
        <v>View</v>
      </c>
      <c r="D119" s="38" t="s">
        <v>546</v>
      </c>
      <c r="E119" s="83">
        <v>0.8995</v>
      </c>
      <c r="F119" s="87" t="str">
        <f t="shared" si="4"/>
        <v>Diversified Pacific/Asia</v>
      </c>
      <c r="G119" s="71">
        <v>0.0098</v>
      </c>
      <c r="H119" s="72">
        <v>0.0454</v>
      </c>
      <c r="I119" s="72">
        <v>0.1981</v>
      </c>
      <c r="J119" s="72">
        <v>0.4273</v>
      </c>
      <c r="K119" s="72">
        <v>0.7353</v>
      </c>
      <c r="L119" s="72">
        <v>0.2977</v>
      </c>
      <c r="M119" s="72">
        <v>0.365</v>
      </c>
      <c r="N119" s="73">
        <v>0.1535</v>
      </c>
      <c r="O119" s="73">
        <v>1.656</v>
      </c>
      <c r="P119" s="73">
        <v>0.2653</v>
      </c>
      <c r="Q119" s="72">
        <v>0.3978</v>
      </c>
      <c r="R119" s="89">
        <v>0.85</v>
      </c>
      <c r="S119" s="91">
        <v>45.963519</v>
      </c>
      <c r="T119" s="93">
        <v>105.0</v>
      </c>
      <c r="U119" s="91">
        <v>960.584483</v>
      </c>
      <c r="V119" s="95"/>
      <c r="W119" s="97">
        <v>0.0</v>
      </c>
      <c r="X119" s="99">
        <v>0.0434</v>
      </c>
      <c r="Y119" s="100" t="s">
        <v>110</v>
      </c>
      <c r="Z119" s="100" t="s">
        <v>110</v>
      </c>
      <c r="AA119" s="97">
        <v>0.0109</v>
      </c>
      <c r="AB119" s="100">
        <v>1.12</v>
      </c>
      <c r="AC119" s="102" t="s">
        <v>386</v>
      </c>
      <c r="AD119" s="102" t="s">
        <v>547</v>
      </c>
      <c r="AE119" s="100">
        <v>21.04</v>
      </c>
      <c r="AF119" s="103">
        <v>31686.0</v>
      </c>
      <c r="AG119" s="100">
        <v>6.59</v>
      </c>
      <c r="AH119" s="100">
        <v>4.92</v>
      </c>
      <c r="AI119" s="103">
        <v>46003.0</v>
      </c>
      <c r="AJ119" s="100">
        <v>3.174</v>
      </c>
      <c r="AK119" s="102" t="s">
        <v>107</v>
      </c>
      <c r="AL119" s="104"/>
      <c r="AM119" s="102" t="s">
        <v>536</v>
      </c>
      <c r="AN119" s="100">
        <v>2070.0</v>
      </c>
      <c r="AO119" s="102" t="s">
        <v>110</v>
      </c>
      <c r="AP119" s="102" t="s">
        <v>110</v>
      </c>
      <c r="AQ119" s="102" t="s">
        <v>110</v>
      </c>
      <c r="AR119" s="102" t="s">
        <v>110</v>
      </c>
      <c r="AS119" s="102" t="s">
        <v>110</v>
      </c>
      <c r="AT119" s="102" t="s">
        <v>110</v>
      </c>
      <c r="AU119" s="102" t="s">
        <v>110</v>
      </c>
      <c r="AV119" s="109" t="s">
        <v>548</v>
      </c>
      <c r="AW119" s="102" t="s">
        <v>538</v>
      </c>
      <c r="AX119" s="110" t="s">
        <v>117</v>
      </c>
      <c r="AY119" s="110" t="s">
        <v>118</v>
      </c>
      <c r="AZ119" s="110" t="s">
        <v>539</v>
      </c>
    </row>
    <row r="120">
      <c r="A120" s="38">
        <v>116.0</v>
      </c>
      <c r="B120" s="67" t="s">
        <v>549</v>
      </c>
      <c r="C120" s="82" t="str">
        <f t="shared" si="3"/>
        <v>View</v>
      </c>
      <c r="D120" s="38" t="s">
        <v>550</v>
      </c>
      <c r="E120" s="83">
        <v>0.5792</v>
      </c>
      <c r="F120" s="87" t="str">
        <f t="shared" si="4"/>
        <v>Diversified Pacific/Asia</v>
      </c>
      <c r="G120" s="71">
        <v>0.0109</v>
      </c>
      <c r="H120" s="72">
        <v>0.0305</v>
      </c>
      <c r="I120" s="72">
        <v>0.1539</v>
      </c>
      <c r="J120" s="72">
        <v>0.3028</v>
      </c>
      <c r="K120" s="72">
        <v>0.4173</v>
      </c>
      <c r="L120" s="72">
        <v>0.4103</v>
      </c>
      <c r="M120" s="72">
        <v>-0.0198</v>
      </c>
      <c r="N120" s="73">
        <v>-0.2608</v>
      </c>
      <c r="O120" s="73">
        <v>0.9456</v>
      </c>
      <c r="P120" s="73">
        <v>-0.3701</v>
      </c>
      <c r="Q120" s="72">
        <v>0.4383</v>
      </c>
      <c r="R120" s="89">
        <v>-0.07</v>
      </c>
      <c r="S120" s="91">
        <v>-82.826493</v>
      </c>
      <c r="T120" s="93">
        <v>74.0</v>
      </c>
      <c r="U120" s="91">
        <v>542.874276</v>
      </c>
      <c r="V120" s="95"/>
      <c r="W120" s="97">
        <v>0.0</v>
      </c>
      <c r="X120" s="99">
        <v>0.0264</v>
      </c>
      <c r="Y120" s="100" t="s">
        <v>110</v>
      </c>
      <c r="Z120" s="100" t="s">
        <v>110</v>
      </c>
      <c r="AA120" s="97">
        <v>0.0083</v>
      </c>
      <c r="AB120" s="100">
        <v>0.9</v>
      </c>
      <c r="AC120" s="102" t="s">
        <v>386</v>
      </c>
      <c r="AD120" s="102" t="s">
        <v>551</v>
      </c>
      <c r="AE120" s="100">
        <v>14.77</v>
      </c>
      <c r="AF120" s="103">
        <v>40480.0</v>
      </c>
      <c r="AG120" s="100">
        <v>0.83</v>
      </c>
      <c r="AH120" s="100">
        <v>0.83</v>
      </c>
      <c r="AI120" s="103">
        <v>46008.0</v>
      </c>
      <c r="AJ120" s="100">
        <v>0.2652</v>
      </c>
      <c r="AK120" s="102" t="s">
        <v>128</v>
      </c>
      <c r="AL120" s="104"/>
      <c r="AM120" s="102" t="s">
        <v>536</v>
      </c>
      <c r="AN120" s="100">
        <v>2070.0</v>
      </c>
      <c r="AO120" s="102" t="s">
        <v>110</v>
      </c>
      <c r="AP120" s="102" t="s">
        <v>110</v>
      </c>
      <c r="AQ120" s="102" t="s">
        <v>110</v>
      </c>
      <c r="AR120" s="102" t="s">
        <v>110</v>
      </c>
      <c r="AS120" s="102" t="s">
        <v>110</v>
      </c>
      <c r="AT120" s="102" t="s">
        <v>110</v>
      </c>
      <c r="AU120" s="102" t="s">
        <v>110</v>
      </c>
      <c r="AV120" s="109" t="s">
        <v>552</v>
      </c>
      <c r="AW120" s="102" t="s">
        <v>538</v>
      </c>
      <c r="AX120" s="110" t="s">
        <v>117</v>
      </c>
      <c r="AY120" s="110" t="s">
        <v>118</v>
      </c>
      <c r="AZ120" s="110" t="s">
        <v>539</v>
      </c>
    </row>
    <row r="121">
      <c r="A121" s="38">
        <v>117.0</v>
      </c>
      <c r="B121" s="67" t="s">
        <v>553</v>
      </c>
      <c r="C121" s="82" t="str">
        <f t="shared" si="3"/>
        <v>View</v>
      </c>
      <c r="D121" s="38" t="s">
        <v>554</v>
      </c>
      <c r="E121" s="83">
        <v>0.2972</v>
      </c>
      <c r="F121" s="87" t="str">
        <f t="shared" si="4"/>
        <v>Pacific/Asia ex-Japan Stk</v>
      </c>
      <c r="G121" s="71">
        <v>0.0019</v>
      </c>
      <c r="H121" s="72">
        <v>0.0197</v>
      </c>
      <c r="I121" s="72">
        <v>0.0677</v>
      </c>
      <c r="J121" s="72">
        <v>0.2153</v>
      </c>
      <c r="K121" s="72">
        <v>0.31</v>
      </c>
      <c r="L121" s="72">
        <v>0.2013</v>
      </c>
      <c r="M121" s="72">
        <v>0.3013</v>
      </c>
      <c r="N121" s="73">
        <v>0.1454</v>
      </c>
      <c r="O121" s="73">
        <v>0.5543</v>
      </c>
      <c r="P121" s="73">
        <v>0.2515</v>
      </c>
      <c r="Q121" s="72">
        <v>0.244</v>
      </c>
      <c r="R121" s="89">
        <v>1.25</v>
      </c>
      <c r="S121" s="91">
        <v>100.275001</v>
      </c>
      <c r="T121" s="93">
        <v>106.0</v>
      </c>
      <c r="U121" s="91">
        <v>5729.55991</v>
      </c>
      <c r="V121" s="95"/>
      <c r="W121" s="97">
        <v>0.0324</v>
      </c>
      <c r="X121" s="99">
        <v>0.0379</v>
      </c>
      <c r="Y121" s="100">
        <v>87.0</v>
      </c>
      <c r="Z121" s="100">
        <v>91.0</v>
      </c>
      <c r="AA121" s="97">
        <v>0.0103</v>
      </c>
      <c r="AB121" s="100">
        <v>1.1</v>
      </c>
      <c r="AC121" s="102" t="s">
        <v>386</v>
      </c>
      <c r="AD121" s="102" t="s">
        <v>555</v>
      </c>
      <c r="AE121" s="100">
        <v>19.5</v>
      </c>
      <c r="AF121" s="103">
        <v>43319.0</v>
      </c>
      <c r="AG121" s="100">
        <v>7.41</v>
      </c>
      <c r="AH121" s="100">
        <v>0.84</v>
      </c>
      <c r="AI121" s="103">
        <v>46014.0</v>
      </c>
      <c r="AJ121" s="100">
        <v>0.5499</v>
      </c>
      <c r="AK121" s="102" t="s">
        <v>128</v>
      </c>
      <c r="AL121" s="102" t="s">
        <v>169</v>
      </c>
      <c r="AM121" s="102" t="s">
        <v>388</v>
      </c>
      <c r="AN121" s="100">
        <v>2080.0</v>
      </c>
      <c r="AO121" s="102" t="s">
        <v>110</v>
      </c>
      <c r="AP121" s="102" t="s">
        <v>110</v>
      </c>
      <c r="AQ121" s="102" t="s">
        <v>110</v>
      </c>
      <c r="AR121" s="102" t="s">
        <v>110</v>
      </c>
      <c r="AS121" s="102" t="s">
        <v>110</v>
      </c>
      <c r="AT121" s="102" t="s">
        <v>110</v>
      </c>
      <c r="AU121" s="102" t="s">
        <v>110</v>
      </c>
      <c r="AV121" s="109" t="s">
        <v>556</v>
      </c>
      <c r="AW121" s="102" t="s">
        <v>557</v>
      </c>
      <c r="AX121" s="110" t="s">
        <v>117</v>
      </c>
      <c r="AY121" s="110" t="s">
        <v>132</v>
      </c>
      <c r="AZ121" s="110" t="s">
        <v>558</v>
      </c>
    </row>
    <row r="122">
      <c r="A122" s="38">
        <v>118.0</v>
      </c>
      <c r="B122" s="67" t="s">
        <v>559</v>
      </c>
      <c r="C122" s="82" t="str">
        <f t="shared" si="3"/>
        <v>View</v>
      </c>
      <c r="D122" s="38" t="s">
        <v>560</v>
      </c>
      <c r="E122" s="83">
        <v>0.3416</v>
      </c>
      <c r="F122" s="87" t="str">
        <f t="shared" si="4"/>
        <v>Pacific/Asia ex-Japan Stk</v>
      </c>
      <c r="G122" s="71">
        <v>0.0047</v>
      </c>
      <c r="H122" s="72">
        <v>0.022</v>
      </c>
      <c r="I122" s="72">
        <v>0.0605</v>
      </c>
      <c r="J122" s="72">
        <v>0.2122</v>
      </c>
      <c r="K122" s="72">
        <v>0.3418</v>
      </c>
      <c r="L122" s="72">
        <v>0.214</v>
      </c>
      <c r="M122" s="72">
        <v>0.2926</v>
      </c>
      <c r="N122" s="73">
        <v>0.1304</v>
      </c>
      <c r="O122" s="73">
        <v>0.6491</v>
      </c>
      <c r="P122" s="73">
        <v>0.2255</v>
      </c>
      <c r="Q122" s="72">
        <v>0.2624</v>
      </c>
      <c r="R122" s="89">
        <v>1.12</v>
      </c>
      <c r="S122" s="91">
        <v>-159.34208</v>
      </c>
      <c r="T122" s="93">
        <v>104.0</v>
      </c>
      <c r="U122" s="91">
        <v>1838.988134</v>
      </c>
      <c r="V122" s="95"/>
      <c r="W122" s="97">
        <v>0.0304</v>
      </c>
      <c r="X122" s="99">
        <v>0.0369</v>
      </c>
      <c r="Y122" s="100">
        <v>91.0</v>
      </c>
      <c r="Z122" s="100">
        <v>87.0</v>
      </c>
      <c r="AA122" s="97">
        <v>0.0104</v>
      </c>
      <c r="AB122" s="100">
        <v>1.11</v>
      </c>
      <c r="AC122" s="102" t="s">
        <v>386</v>
      </c>
      <c r="AD122" s="102" t="s">
        <v>387</v>
      </c>
      <c r="AE122" s="100">
        <v>19.43</v>
      </c>
      <c r="AF122" s="103">
        <v>37189.0</v>
      </c>
      <c r="AG122" s="100">
        <v>13.01</v>
      </c>
      <c r="AH122" s="100">
        <v>0.75</v>
      </c>
      <c r="AI122" s="103">
        <v>46007.0</v>
      </c>
      <c r="AJ122" s="100">
        <v>1.0456</v>
      </c>
      <c r="AK122" s="102" t="s">
        <v>135</v>
      </c>
      <c r="AL122" s="102" t="s">
        <v>129</v>
      </c>
      <c r="AM122" s="102" t="s">
        <v>388</v>
      </c>
      <c r="AN122" s="100">
        <v>2080.0</v>
      </c>
      <c r="AO122" s="102" t="s">
        <v>110</v>
      </c>
      <c r="AP122" s="102" t="s">
        <v>110</v>
      </c>
      <c r="AQ122" s="102" t="s">
        <v>110</v>
      </c>
      <c r="AR122" s="102" t="s">
        <v>110</v>
      </c>
      <c r="AS122" s="102" t="s">
        <v>110</v>
      </c>
      <c r="AT122" s="102" t="s">
        <v>110</v>
      </c>
      <c r="AU122" s="102" t="s">
        <v>110</v>
      </c>
      <c r="AV122" s="109" t="s">
        <v>561</v>
      </c>
      <c r="AW122" s="102" t="s">
        <v>557</v>
      </c>
      <c r="AX122" s="110" t="s">
        <v>117</v>
      </c>
      <c r="AY122" s="110" t="s">
        <v>132</v>
      </c>
      <c r="AZ122" s="110" t="s">
        <v>558</v>
      </c>
    </row>
    <row r="123">
      <c r="A123" s="38">
        <v>119.0</v>
      </c>
      <c r="B123" s="67" t="s">
        <v>562</v>
      </c>
      <c r="C123" s="82" t="str">
        <f t="shared" si="3"/>
        <v>View</v>
      </c>
      <c r="D123" s="38" t="s">
        <v>563</v>
      </c>
      <c r="E123" s="83">
        <v>0.7257</v>
      </c>
      <c r="F123" s="87" t="str">
        <f t="shared" si="4"/>
        <v>Pacific/Asia ex-Japan Stk</v>
      </c>
      <c r="G123" s="71">
        <v>0.0049</v>
      </c>
      <c r="H123" s="72">
        <v>0.032</v>
      </c>
      <c r="I123" s="72">
        <v>0.132</v>
      </c>
      <c r="J123" s="72">
        <v>0.2534</v>
      </c>
      <c r="K123" s="72">
        <v>0.5296</v>
      </c>
      <c r="L123" s="72">
        <v>0.3174</v>
      </c>
      <c r="M123" s="72">
        <v>0.2225</v>
      </c>
      <c r="N123" s="73">
        <v>0.0526</v>
      </c>
      <c r="O123" s="73">
        <v>1.3888</v>
      </c>
      <c r="P123" s="73">
        <v>0.0888</v>
      </c>
      <c r="Q123" s="72">
        <v>0.4017</v>
      </c>
      <c r="R123" s="89">
        <v>0.55</v>
      </c>
      <c r="S123" s="91">
        <v>-17.58559</v>
      </c>
      <c r="T123" s="93">
        <v>1296.0</v>
      </c>
      <c r="U123" s="91">
        <v>391.129841</v>
      </c>
      <c r="V123" s="95"/>
      <c r="W123" s="97">
        <v>0.0145</v>
      </c>
      <c r="X123" s="99">
        <v>0.0144</v>
      </c>
      <c r="Y123" s="100">
        <v>78.0</v>
      </c>
      <c r="Z123" s="100">
        <v>41.0</v>
      </c>
      <c r="AA123" s="97">
        <v>0.0103</v>
      </c>
      <c r="AB123" s="100">
        <v>0.85</v>
      </c>
      <c r="AC123" s="102" t="s">
        <v>386</v>
      </c>
      <c r="AD123" s="102" t="s">
        <v>387</v>
      </c>
      <c r="AE123" s="100">
        <v>17.5</v>
      </c>
      <c r="AF123" s="103">
        <v>39161.0</v>
      </c>
      <c r="AG123" s="100">
        <v>10.93</v>
      </c>
      <c r="AH123" s="100">
        <v>9.0</v>
      </c>
      <c r="AI123" s="103">
        <v>46013.0</v>
      </c>
      <c r="AJ123" s="100">
        <v>1.2023</v>
      </c>
      <c r="AK123" s="102" t="s">
        <v>135</v>
      </c>
      <c r="AL123" s="102" t="s">
        <v>129</v>
      </c>
      <c r="AM123" s="102" t="s">
        <v>388</v>
      </c>
      <c r="AN123" s="100">
        <v>2080.0</v>
      </c>
      <c r="AO123" s="102" t="s">
        <v>110</v>
      </c>
      <c r="AP123" s="102" t="s">
        <v>110</v>
      </c>
      <c r="AQ123" s="102" t="s">
        <v>110</v>
      </c>
      <c r="AR123" s="102" t="s">
        <v>110</v>
      </c>
      <c r="AS123" s="102" t="s">
        <v>110</v>
      </c>
      <c r="AT123" s="102" t="s">
        <v>110</v>
      </c>
      <c r="AU123" s="102" t="s">
        <v>110</v>
      </c>
      <c r="AV123" s="109" t="s">
        <v>564</v>
      </c>
      <c r="AW123" s="102" t="s">
        <v>557</v>
      </c>
      <c r="AX123" s="110" t="s">
        <v>117</v>
      </c>
      <c r="AY123" s="110" t="s">
        <v>132</v>
      </c>
      <c r="AZ123" s="110" t="s">
        <v>558</v>
      </c>
    </row>
    <row r="124">
      <c r="A124" s="38">
        <v>120.0</v>
      </c>
      <c r="B124" s="67" t="s">
        <v>565</v>
      </c>
      <c r="C124" s="82" t="str">
        <f t="shared" si="3"/>
        <v>View</v>
      </c>
      <c r="D124" s="38" t="s">
        <v>566</v>
      </c>
      <c r="E124" s="83">
        <v>0.4729</v>
      </c>
      <c r="F124" s="87" t="str">
        <f t="shared" si="4"/>
        <v>Pacific/Asia ex-Japan Stk</v>
      </c>
      <c r="G124" s="71">
        <v>0.0143</v>
      </c>
      <c r="H124" s="72">
        <v>0.0341</v>
      </c>
      <c r="I124" s="72">
        <v>0.1887</v>
      </c>
      <c r="J124" s="72">
        <v>0.2861</v>
      </c>
      <c r="K124" s="72">
        <v>0.3854</v>
      </c>
      <c r="L124" s="72">
        <v>0.2993</v>
      </c>
      <c r="M124" s="72">
        <v>0.1545</v>
      </c>
      <c r="N124" s="73">
        <v>-0.0253</v>
      </c>
      <c r="O124" s="73">
        <v>0.8829</v>
      </c>
      <c r="P124" s="73">
        <v>-0.0456</v>
      </c>
      <c r="Q124" s="72">
        <v>0.3629</v>
      </c>
      <c r="R124" s="89">
        <v>0.42</v>
      </c>
      <c r="S124" s="91">
        <v>-47.990789</v>
      </c>
      <c r="T124" s="93">
        <v>69.0</v>
      </c>
      <c r="U124" s="91">
        <v>465.425992</v>
      </c>
      <c r="V124" s="95"/>
      <c r="W124" s="97">
        <v>0.0</v>
      </c>
      <c r="X124" s="99">
        <v>0.0079</v>
      </c>
      <c r="Y124" s="100">
        <v>72.0</v>
      </c>
      <c r="Z124" s="100">
        <v>78.0</v>
      </c>
      <c r="AA124" s="97">
        <v>0.0086</v>
      </c>
      <c r="AB124" s="100">
        <v>0.85</v>
      </c>
      <c r="AC124" s="102" t="s">
        <v>386</v>
      </c>
      <c r="AD124" s="102" t="s">
        <v>567</v>
      </c>
      <c r="AE124" s="100">
        <v>15.33</v>
      </c>
      <c r="AF124" s="103">
        <v>35737.0</v>
      </c>
      <c r="AG124" s="100">
        <v>0.53</v>
      </c>
      <c r="AH124" s="100">
        <v>0.53</v>
      </c>
      <c r="AI124" s="103">
        <v>46009.0</v>
      </c>
      <c r="AJ124" s="100">
        <v>5.9723</v>
      </c>
      <c r="AK124" s="102" t="s">
        <v>107</v>
      </c>
      <c r="AL124" s="104"/>
      <c r="AM124" s="102" t="s">
        <v>388</v>
      </c>
      <c r="AN124" s="100">
        <v>2080.0</v>
      </c>
      <c r="AO124" s="102" t="s">
        <v>110</v>
      </c>
      <c r="AP124" s="102" t="s">
        <v>110</v>
      </c>
      <c r="AQ124" s="102" t="s">
        <v>110</v>
      </c>
      <c r="AR124" s="102" t="s">
        <v>110</v>
      </c>
      <c r="AS124" s="102" t="s">
        <v>110</v>
      </c>
      <c r="AT124" s="102" t="s">
        <v>110</v>
      </c>
      <c r="AU124" s="102" t="s">
        <v>110</v>
      </c>
      <c r="AV124" s="109" t="s">
        <v>568</v>
      </c>
      <c r="AW124" s="102" t="s">
        <v>557</v>
      </c>
      <c r="AX124" s="110" t="s">
        <v>117</v>
      </c>
      <c r="AY124" s="110" t="s">
        <v>118</v>
      </c>
      <c r="AZ124" s="110" t="s">
        <v>558</v>
      </c>
    </row>
    <row r="125">
      <c r="A125" s="38">
        <v>121.0</v>
      </c>
      <c r="B125" s="67" t="s">
        <v>569</v>
      </c>
      <c r="C125" s="82" t="str">
        <f t="shared" si="3"/>
        <v>View</v>
      </c>
      <c r="D125" s="38" t="s">
        <v>570</v>
      </c>
      <c r="E125" s="83">
        <v>1.0482</v>
      </c>
      <c r="F125" s="87" t="str">
        <f t="shared" si="4"/>
        <v>Pacific/Asia ex-Japan Stk</v>
      </c>
      <c r="G125" s="71">
        <v>0.0093</v>
      </c>
      <c r="H125" s="72">
        <v>0.0437</v>
      </c>
      <c r="I125" s="72">
        <v>0.2238</v>
      </c>
      <c r="J125" s="72">
        <v>0.4305</v>
      </c>
      <c r="K125" s="72">
        <v>0.8598</v>
      </c>
      <c r="L125" s="72">
        <v>0.4925</v>
      </c>
      <c r="M125" s="72">
        <v>0.1252</v>
      </c>
      <c r="N125" s="73">
        <v>-0.0422</v>
      </c>
      <c r="O125" s="73">
        <v>2.2159</v>
      </c>
      <c r="P125" s="73">
        <v>-0.069</v>
      </c>
      <c r="Q125" s="72">
        <v>0.5758</v>
      </c>
      <c r="R125" s="89">
        <v>0.21</v>
      </c>
      <c r="S125" s="91">
        <v>0.553722</v>
      </c>
      <c r="T125" s="93">
        <v>63.0</v>
      </c>
      <c r="U125" s="91">
        <v>575.887891</v>
      </c>
      <c r="V125" s="95"/>
      <c r="W125" s="97">
        <v>0.0</v>
      </c>
      <c r="X125" s="99">
        <v>0.001</v>
      </c>
      <c r="Y125" s="100">
        <v>11.0</v>
      </c>
      <c r="Z125" s="100">
        <v>6.0</v>
      </c>
      <c r="AA125" s="97">
        <v>0.0113</v>
      </c>
      <c r="AB125" s="100">
        <v>1.02</v>
      </c>
      <c r="AC125" s="102" t="s">
        <v>386</v>
      </c>
      <c r="AD125" s="102" t="s">
        <v>571</v>
      </c>
      <c r="AE125" s="100">
        <v>19.78</v>
      </c>
      <c r="AF125" s="103">
        <v>36326.0</v>
      </c>
      <c r="AG125" s="100">
        <v>0.42</v>
      </c>
      <c r="AH125" s="100">
        <v>0.42</v>
      </c>
      <c r="AI125" s="103">
        <v>44806.0</v>
      </c>
      <c r="AJ125" s="100" t="s">
        <v>110</v>
      </c>
      <c r="AK125" s="102" t="s">
        <v>107</v>
      </c>
      <c r="AL125" s="104"/>
      <c r="AM125" s="102" t="s">
        <v>388</v>
      </c>
      <c r="AN125" s="100">
        <v>2080.0</v>
      </c>
      <c r="AO125" s="102" t="s">
        <v>110</v>
      </c>
      <c r="AP125" s="102" t="s">
        <v>110</v>
      </c>
      <c r="AQ125" s="102" t="s">
        <v>110</v>
      </c>
      <c r="AR125" s="102" t="s">
        <v>110</v>
      </c>
      <c r="AS125" s="102" t="s">
        <v>110</v>
      </c>
      <c r="AT125" s="102" t="s">
        <v>110</v>
      </c>
      <c r="AU125" s="102" t="s">
        <v>110</v>
      </c>
      <c r="AV125" s="109" t="s">
        <v>572</v>
      </c>
      <c r="AW125" s="102" t="s">
        <v>557</v>
      </c>
      <c r="AX125" s="110" t="s">
        <v>117</v>
      </c>
      <c r="AY125" s="110" t="s">
        <v>118</v>
      </c>
      <c r="AZ125" s="110" t="s">
        <v>558</v>
      </c>
    </row>
    <row r="126">
      <c r="A126" s="38">
        <v>122.0</v>
      </c>
      <c r="B126" s="67" t="s">
        <v>573</v>
      </c>
      <c r="C126" s="82" t="str">
        <f t="shared" si="3"/>
        <v>View</v>
      </c>
      <c r="D126" s="38" t="s">
        <v>574</v>
      </c>
      <c r="E126" s="83">
        <v>1.039</v>
      </c>
      <c r="F126" s="87" t="str">
        <f t="shared" si="4"/>
        <v>Pacific/Asia ex-Japan Stk</v>
      </c>
      <c r="G126" s="71">
        <v>0.0103</v>
      </c>
      <c r="H126" s="72">
        <v>0.0435</v>
      </c>
      <c r="I126" s="72">
        <v>0.2209</v>
      </c>
      <c r="J126" s="72">
        <v>0.4239</v>
      </c>
      <c r="K126" s="72">
        <v>0.8601</v>
      </c>
      <c r="L126" s="72">
        <v>0.4986</v>
      </c>
      <c r="M126" s="72">
        <v>0.1143</v>
      </c>
      <c r="N126" s="73">
        <v>-0.0511</v>
      </c>
      <c r="O126" s="73">
        <v>2.1902</v>
      </c>
      <c r="P126" s="73">
        <v>-0.0837</v>
      </c>
      <c r="Q126" s="72">
        <v>0.5794</v>
      </c>
      <c r="R126" s="89">
        <v>0.19</v>
      </c>
      <c r="S126" s="91">
        <v>151.831722</v>
      </c>
      <c r="T126" s="93">
        <v>63.0</v>
      </c>
      <c r="U126" s="91">
        <v>1502.680898</v>
      </c>
      <c r="V126" s="95"/>
      <c r="W126" s="97">
        <v>0.0</v>
      </c>
      <c r="X126" s="99">
        <v>0.0021</v>
      </c>
      <c r="Y126" s="100">
        <v>17.0</v>
      </c>
      <c r="Z126" s="100">
        <v>5.0</v>
      </c>
      <c r="AA126" s="97">
        <v>0.0113</v>
      </c>
      <c r="AB126" s="100">
        <v>1.02</v>
      </c>
      <c r="AC126" s="102" t="s">
        <v>386</v>
      </c>
      <c r="AD126" s="102" t="s">
        <v>571</v>
      </c>
      <c r="AE126" s="100">
        <v>19.76</v>
      </c>
      <c r="AF126" s="103">
        <v>34078.0</v>
      </c>
      <c r="AG126" s="100">
        <v>0.23</v>
      </c>
      <c r="AH126" s="100">
        <v>0.23</v>
      </c>
      <c r="AI126" s="103">
        <v>46003.0</v>
      </c>
      <c r="AJ126" s="100">
        <v>0.143</v>
      </c>
      <c r="AK126" s="102" t="s">
        <v>107</v>
      </c>
      <c r="AL126" s="104"/>
      <c r="AM126" s="102" t="s">
        <v>388</v>
      </c>
      <c r="AN126" s="100">
        <v>2080.0</v>
      </c>
      <c r="AO126" s="102" t="s">
        <v>110</v>
      </c>
      <c r="AP126" s="102" t="s">
        <v>110</v>
      </c>
      <c r="AQ126" s="102" t="s">
        <v>110</v>
      </c>
      <c r="AR126" s="102" t="s">
        <v>110</v>
      </c>
      <c r="AS126" s="102" t="s">
        <v>110</v>
      </c>
      <c r="AT126" s="102" t="s">
        <v>110</v>
      </c>
      <c r="AU126" s="102" t="s">
        <v>110</v>
      </c>
      <c r="AV126" s="109" t="s">
        <v>575</v>
      </c>
      <c r="AW126" s="102" t="s">
        <v>557</v>
      </c>
      <c r="AX126" s="110" t="s">
        <v>117</v>
      </c>
      <c r="AY126" s="110" t="s">
        <v>118</v>
      </c>
      <c r="AZ126" s="110" t="s">
        <v>558</v>
      </c>
    </row>
    <row r="127">
      <c r="A127" s="38">
        <v>123.0</v>
      </c>
      <c r="B127" s="67" t="s">
        <v>576</v>
      </c>
      <c r="C127" s="82" t="str">
        <f t="shared" si="3"/>
        <v>View</v>
      </c>
      <c r="D127" s="38" t="s">
        <v>577</v>
      </c>
      <c r="E127" s="83">
        <v>1.6853</v>
      </c>
      <c r="F127" s="87" t="str">
        <f t="shared" si="4"/>
        <v>Europe Stock</v>
      </c>
      <c r="G127" s="71">
        <v>0.0049</v>
      </c>
      <c r="H127" s="72">
        <v>0.0194</v>
      </c>
      <c r="I127" s="72">
        <v>0.2071</v>
      </c>
      <c r="J127" s="72">
        <v>0.6902</v>
      </c>
      <c r="K127" s="72">
        <v>1.4034</v>
      </c>
      <c r="L127" s="72">
        <v>0.169</v>
      </c>
      <c r="M127" s="72">
        <v>1.7098</v>
      </c>
      <c r="N127" s="73">
        <v>0.8821</v>
      </c>
      <c r="O127" s="73">
        <v>3.5471</v>
      </c>
      <c r="P127" s="73">
        <v>1.41</v>
      </c>
      <c r="Q127" s="72">
        <v>0.3551</v>
      </c>
      <c r="R127" s="89">
        <v>4.7</v>
      </c>
      <c r="S127" s="91">
        <v>-72.614299</v>
      </c>
      <c r="T127" s="93">
        <v>98.0</v>
      </c>
      <c r="U127" s="91">
        <v>4716.408679</v>
      </c>
      <c r="V127" s="95"/>
      <c r="W127" s="97">
        <v>0.0312</v>
      </c>
      <c r="X127" s="99">
        <v>0.035</v>
      </c>
      <c r="Y127" s="100">
        <v>1.0</v>
      </c>
      <c r="Z127" s="100">
        <v>1.0</v>
      </c>
      <c r="AA127" s="97">
        <v>0.0115</v>
      </c>
      <c r="AB127" s="100">
        <v>0.95</v>
      </c>
      <c r="AC127" s="102" t="s">
        <v>578</v>
      </c>
      <c r="AD127" s="102" t="s">
        <v>387</v>
      </c>
      <c r="AE127" s="100">
        <v>13.52</v>
      </c>
      <c r="AF127" s="103">
        <v>40198.0</v>
      </c>
      <c r="AG127" s="100">
        <v>13.09</v>
      </c>
      <c r="AH127" s="100">
        <v>0.75</v>
      </c>
      <c r="AI127" s="103">
        <v>46007.0</v>
      </c>
      <c r="AJ127" s="100">
        <v>0.5156</v>
      </c>
      <c r="AK127" s="102" t="s">
        <v>135</v>
      </c>
      <c r="AL127" s="102" t="s">
        <v>279</v>
      </c>
      <c r="AM127" s="102" t="s">
        <v>579</v>
      </c>
      <c r="AN127" s="100">
        <v>2110.0</v>
      </c>
      <c r="AO127" s="102" t="s">
        <v>110</v>
      </c>
      <c r="AP127" s="102" t="s">
        <v>110</v>
      </c>
      <c r="AQ127" s="102" t="s">
        <v>110</v>
      </c>
      <c r="AR127" s="102" t="s">
        <v>110</v>
      </c>
      <c r="AS127" s="102" t="s">
        <v>110</v>
      </c>
      <c r="AT127" s="102" t="s">
        <v>110</v>
      </c>
      <c r="AU127" s="102" t="s">
        <v>110</v>
      </c>
      <c r="AV127" s="109" t="s">
        <v>580</v>
      </c>
      <c r="AW127" s="102" t="s">
        <v>581</v>
      </c>
      <c r="AX127" s="110" t="s">
        <v>117</v>
      </c>
      <c r="AY127" s="110" t="s">
        <v>132</v>
      </c>
      <c r="AZ127" s="110" t="s">
        <v>582</v>
      </c>
    </row>
    <row r="128">
      <c r="A128" s="38">
        <v>124.0</v>
      </c>
      <c r="B128" s="67" t="s">
        <v>583</v>
      </c>
      <c r="C128" s="82" t="str">
        <f t="shared" si="3"/>
        <v>View</v>
      </c>
      <c r="D128" s="38" t="s">
        <v>584</v>
      </c>
      <c r="E128" s="83">
        <v>1.3633</v>
      </c>
      <c r="F128" s="87" t="str">
        <f t="shared" si="4"/>
        <v>Europe Stock</v>
      </c>
      <c r="G128" s="71">
        <v>0.0058</v>
      </c>
      <c r="H128" s="72">
        <v>0.0183</v>
      </c>
      <c r="I128" s="72">
        <v>0.1277</v>
      </c>
      <c r="J128" s="72">
        <v>0.4137</v>
      </c>
      <c r="K128" s="72">
        <v>0.8007</v>
      </c>
      <c r="L128" s="72">
        <v>0.1504</v>
      </c>
      <c r="M128" s="72">
        <v>1.0149</v>
      </c>
      <c r="N128" s="73">
        <v>0.8185</v>
      </c>
      <c r="O128" s="73">
        <v>2.3356</v>
      </c>
      <c r="P128" s="73">
        <v>1.2685</v>
      </c>
      <c r="Q128" s="72">
        <v>0.2453</v>
      </c>
      <c r="R128" s="89">
        <v>4.13</v>
      </c>
      <c r="S128" s="91">
        <v>76.057501</v>
      </c>
      <c r="T128" s="93">
        <v>79.0</v>
      </c>
      <c r="U128" s="91">
        <v>210.900589</v>
      </c>
      <c r="V128" s="95"/>
      <c r="W128" s="97">
        <v>0.0283</v>
      </c>
      <c r="X128" s="99">
        <v>0.0289</v>
      </c>
      <c r="Y128" s="100">
        <v>28.0</v>
      </c>
      <c r="Z128" s="100">
        <v>17.0</v>
      </c>
      <c r="AA128" s="97">
        <v>0.009</v>
      </c>
      <c r="AB128" s="100">
        <v>0.8</v>
      </c>
      <c r="AC128" s="102" t="s">
        <v>386</v>
      </c>
      <c r="AD128" s="102" t="s">
        <v>585</v>
      </c>
      <c r="AE128" s="100">
        <v>15.94</v>
      </c>
      <c r="AF128" s="103">
        <v>42067.0</v>
      </c>
      <c r="AG128" s="100">
        <v>5.19</v>
      </c>
      <c r="AH128" s="100">
        <v>4.51</v>
      </c>
      <c r="AI128" s="103">
        <v>46017.0</v>
      </c>
      <c r="AJ128" s="100">
        <v>0.119</v>
      </c>
      <c r="AK128" s="102" t="s">
        <v>128</v>
      </c>
      <c r="AL128" s="102" t="s">
        <v>129</v>
      </c>
      <c r="AM128" s="102" t="s">
        <v>579</v>
      </c>
      <c r="AN128" s="100">
        <v>2110.0</v>
      </c>
      <c r="AO128" s="102" t="s">
        <v>110</v>
      </c>
      <c r="AP128" s="102" t="s">
        <v>110</v>
      </c>
      <c r="AQ128" s="102" t="s">
        <v>110</v>
      </c>
      <c r="AR128" s="102" t="s">
        <v>110</v>
      </c>
      <c r="AS128" s="102" t="s">
        <v>110</v>
      </c>
      <c r="AT128" s="102" t="s">
        <v>110</v>
      </c>
      <c r="AU128" s="102" t="s">
        <v>110</v>
      </c>
      <c r="AV128" s="109" t="s">
        <v>586</v>
      </c>
      <c r="AW128" s="102" t="s">
        <v>581</v>
      </c>
      <c r="AX128" s="110" t="s">
        <v>117</v>
      </c>
      <c r="AY128" s="110" t="s">
        <v>132</v>
      </c>
      <c r="AZ128" s="110" t="s">
        <v>582</v>
      </c>
    </row>
    <row r="129">
      <c r="A129" s="38">
        <v>125.0</v>
      </c>
      <c r="B129" s="67" t="s">
        <v>587</v>
      </c>
      <c r="C129" s="82" t="str">
        <f t="shared" si="3"/>
        <v>View</v>
      </c>
      <c r="D129" s="38" t="s">
        <v>588</v>
      </c>
      <c r="E129" s="83">
        <v>1.1068</v>
      </c>
      <c r="F129" s="87" t="str">
        <f t="shared" si="4"/>
        <v>Europe Stock</v>
      </c>
      <c r="G129" s="71">
        <v>0.0053</v>
      </c>
      <c r="H129" s="72">
        <v>0.0272</v>
      </c>
      <c r="I129" s="72">
        <v>0.1258</v>
      </c>
      <c r="J129" s="72">
        <v>0.293</v>
      </c>
      <c r="K129" s="72">
        <v>0.6766</v>
      </c>
      <c r="L129" s="72">
        <v>0.1483</v>
      </c>
      <c r="M129" s="72">
        <v>0.9439</v>
      </c>
      <c r="N129" s="73">
        <v>0.7143</v>
      </c>
      <c r="O129" s="73">
        <v>1.8892</v>
      </c>
      <c r="P129" s="73">
        <v>1.1533</v>
      </c>
      <c r="Q129" s="72">
        <v>0.2276</v>
      </c>
      <c r="R129" s="89">
        <v>4.02</v>
      </c>
      <c r="S129" s="91">
        <v>-142.552151</v>
      </c>
      <c r="T129" s="93">
        <v>47.0</v>
      </c>
      <c r="U129" s="91">
        <v>637.565785</v>
      </c>
      <c r="V129" s="95"/>
      <c r="W129" s="97">
        <v>0.0245</v>
      </c>
      <c r="X129" s="99">
        <v>0.0285</v>
      </c>
      <c r="Y129" s="100">
        <v>74.0</v>
      </c>
      <c r="Z129" s="100">
        <v>28.0</v>
      </c>
      <c r="AA129" s="97">
        <v>0.009</v>
      </c>
      <c r="AB129" s="100">
        <v>0.88</v>
      </c>
      <c r="AC129" s="102" t="s">
        <v>386</v>
      </c>
      <c r="AD129" s="102" t="s">
        <v>387</v>
      </c>
      <c r="AE129" s="100">
        <v>17.79</v>
      </c>
      <c r="AF129" s="103">
        <v>41829.0</v>
      </c>
      <c r="AG129" s="100">
        <v>11.49</v>
      </c>
      <c r="AH129" s="100">
        <v>11.49</v>
      </c>
      <c r="AI129" s="103">
        <v>46014.0</v>
      </c>
      <c r="AJ129" s="100">
        <v>0.4193</v>
      </c>
      <c r="AK129" s="102" t="s">
        <v>135</v>
      </c>
      <c r="AL129" s="102" t="s">
        <v>129</v>
      </c>
      <c r="AM129" s="102" t="s">
        <v>579</v>
      </c>
      <c r="AN129" s="100">
        <v>2110.0</v>
      </c>
      <c r="AO129" s="102" t="s">
        <v>110</v>
      </c>
      <c r="AP129" s="102" t="s">
        <v>110</v>
      </c>
      <c r="AQ129" s="102" t="s">
        <v>110</v>
      </c>
      <c r="AR129" s="102" t="s">
        <v>110</v>
      </c>
      <c r="AS129" s="102" t="s">
        <v>110</v>
      </c>
      <c r="AT129" s="102" t="s">
        <v>110</v>
      </c>
      <c r="AU129" s="102" t="s">
        <v>110</v>
      </c>
      <c r="AV129" s="109" t="s">
        <v>589</v>
      </c>
      <c r="AW129" s="102" t="s">
        <v>581</v>
      </c>
      <c r="AX129" s="110" t="s">
        <v>117</v>
      </c>
      <c r="AY129" s="110" t="s">
        <v>132</v>
      </c>
      <c r="AZ129" s="110" t="s">
        <v>582</v>
      </c>
    </row>
    <row r="130">
      <c r="A130" s="38">
        <v>126.0</v>
      </c>
      <c r="B130" s="67" t="s">
        <v>590</v>
      </c>
      <c r="C130" s="82" t="str">
        <f t="shared" si="3"/>
        <v>View</v>
      </c>
      <c r="D130" s="38" t="s">
        <v>591</v>
      </c>
      <c r="E130" s="83">
        <v>1.1042</v>
      </c>
      <c r="F130" s="87" t="str">
        <f t="shared" si="4"/>
        <v>Europe Stock</v>
      </c>
      <c r="G130" s="71">
        <v>0.0073</v>
      </c>
      <c r="H130" s="72">
        <v>0.0209</v>
      </c>
      <c r="I130" s="72">
        <v>0.1143</v>
      </c>
      <c r="J130" s="72">
        <v>0.4521</v>
      </c>
      <c r="K130" s="72">
        <v>0.7708</v>
      </c>
      <c r="L130" s="72">
        <v>0.1544</v>
      </c>
      <c r="M130" s="72">
        <v>0.7719</v>
      </c>
      <c r="N130" s="73">
        <v>0.5321</v>
      </c>
      <c r="O130" s="73">
        <v>2.4048</v>
      </c>
      <c r="P130" s="73">
        <v>0.9006</v>
      </c>
      <c r="Q130" s="72">
        <v>0.3054</v>
      </c>
      <c r="R130" s="89">
        <v>2.51</v>
      </c>
      <c r="S130" s="91">
        <v>0.749307</v>
      </c>
      <c r="T130" s="93">
        <v>76.0</v>
      </c>
      <c r="U130" s="91">
        <v>693.456758</v>
      </c>
      <c r="V130" s="95"/>
      <c r="W130" s="97">
        <v>0.0</v>
      </c>
      <c r="X130" s="99">
        <v>0.0368</v>
      </c>
      <c r="Y130" s="100">
        <v>12.0</v>
      </c>
      <c r="Z130" s="100">
        <v>18.0</v>
      </c>
      <c r="AA130" s="97">
        <v>0.0093</v>
      </c>
      <c r="AB130" s="100">
        <v>1.07</v>
      </c>
      <c r="AC130" s="102" t="s">
        <v>386</v>
      </c>
      <c r="AD130" s="102" t="s">
        <v>585</v>
      </c>
      <c r="AE130" s="100">
        <v>16.26</v>
      </c>
      <c r="AF130" s="103">
        <v>43374.0</v>
      </c>
      <c r="AG130" s="100">
        <v>18.76</v>
      </c>
      <c r="AH130" s="100">
        <v>2.17</v>
      </c>
      <c r="AI130" s="103">
        <v>46009.0</v>
      </c>
      <c r="AJ130" s="100">
        <v>1.5662</v>
      </c>
      <c r="AK130" s="102" t="s">
        <v>107</v>
      </c>
      <c r="AL130" s="104"/>
      <c r="AM130" s="102" t="s">
        <v>579</v>
      </c>
      <c r="AN130" s="100">
        <v>2110.0</v>
      </c>
      <c r="AO130" s="102" t="s">
        <v>110</v>
      </c>
      <c r="AP130" s="102" t="s">
        <v>110</v>
      </c>
      <c r="AQ130" s="102" t="s">
        <v>110</v>
      </c>
      <c r="AR130" s="102" t="s">
        <v>110</v>
      </c>
      <c r="AS130" s="102" t="s">
        <v>110</v>
      </c>
      <c r="AT130" s="102" t="s">
        <v>110</v>
      </c>
      <c r="AU130" s="102" t="s">
        <v>110</v>
      </c>
      <c r="AV130" s="109" t="s">
        <v>592</v>
      </c>
      <c r="AW130" s="102" t="s">
        <v>581</v>
      </c>
      <c r="AX130" s="110" t="s">
        <v>117</v>
      </c>
      <c r="AY130" s="110" t="s">
        <v>118</v>
      </c>
      <c r="AZ130" s="110" t="s">
        <v>582</v>
      </c>
    </row>
    <row r="131">
      <c r="A131" s="38">
        <v>127.0</v>
      </c>
      <c r="B131" s="67" t="s">
        <v>593</v>
      </c>
      <c r="C131" s="82" t="str">
        <f t="shared" si="3"/>
        <v>View</v>
      </c>
      <c r="D131" s="38" t="s">
        <v>594</v>
      </c>
      <c r="E131" s="83">
        <v>0.9928</v>
      </c>
      <c r="F131" s="87" t="str">
        <f t="shared" si="4"/>
        <v>Europe Stock</v>
      </c>
      <c r="G131" s="71">
        <v>0.0106</v>
      </c>
      <c r="H131" s="72">
        <v>0.0203</v>
      </c>
      <c r="I131" s="72">
        <v>0.1329</v>
      </c>
      <c r="J131" s="72">
        <v>0.4354</v>
      </c>
      <c r="K131" s="72">
        <v>0.7143</v>
      </c>
      <c r="L131" s="72">
        <v>0.1818</v>
      </c>
      <c r="M131" s="72">
        <v>0.7204</v>
      </c>
      <c r="N131" s="73">
        <v>0.455</v>
      </c>
      <c r="O131" s="73">
        <v>2.172</v>
      </c>
      <c r="P131" s="73">
        <v>0.7489</v>
      </c>
      <c r="Q131" s="72">
        <v>0.3301</v>
      </c>
      <c r="R131" s="89">
        <v>2.14</v>
      </c>
      <c r="S131" s="91">
        <v>16.326182</v>
      </c>
      <c r="T131" s="93">
        <v>43.0</v>
      </c>
      <c r="U131" s="91">
        <v>700.331223</v>
      </c>
      <c r="V131" s="95"/>
      <c r="W131" s="97">
        <v>0.0</v>
      </c>
      <c r="X131" s="99">
        <v>0.0131</v>
      </c>
      <c r="Y131" s="100">
        <v>21.0</v>
      </c>
      <c r="Z131" s="100">
        <v>24.0</v>
      </c>
      <c r="AA131" s="97">
        <v>0.0096</v>
      </c>
      <c r="AB131" s="100">
        <v>1.17</v>
      </c>
      <c r="AC131" s="102" t="s">
        <v>386</v>
      </c>
      <c r="AD131" s="102" t="s">
        <v>585</v>
      </c>
      <c r="AE131" s="100">
        <v>20.89</v>
      </c>
      <c r="AF131" s="103">
        <v>39903.0</v>
      </c>
      <c r="AG131" s="100">
        <v>6.79</v>
      </c>
      <c r="AH131" s="100">
        <v>1.54</v>
      </c>
      <c r="AI131" s="103">
        <v>45996.0</v>
      </c>
      <c r="AJ131" s="100">
        <v>0.8171</v>
      </c>
      <c r="AK131" s="102" t="s">
        <v>107</v>
      </c>
      <c r="AL131" s="104"/>
      <c r="AM131" s="102" t="s">
        <v>579</v>
      </c>
      <c r="AN131" s="100">
        <v>2110.0</v>
      </c>
      <c r="AO131" s="102" t="s">
        <v>110</v>
      </c>
      <c r="AP131" s="102" t="s">
        <v>110</v>
      </c>
      <c r="AQ131" s="102" t="s">
        <v>110</v>
      </c>
      <c r="AR131" s="102" t="s">
        <v>110</v>
      </c>
      <c r="AS131" s="102" t="s">
        <v>110</v>
      </c>
      <c r="AT131" s="102" t="s">
        <v>110</v>
      </c>
      <c r="AU131" s="102" t="s">
        <v>110</v>
      </c>
      <c r="AV131" s="109" t="s">
        <v>595</v>
      </c>
      <c r="AW131" s="102" t="s">
        <v>581</v>
      </c>
      <c r="AX131" s="110" t="s">
        <v>117</v>
      </c>
      <c r="AY131" s="110" t="s">
        <v>118</v>
      </c>
      <c r="AZ131" s="110" t="s">
        <v>582</v>
      </c>
    </row>
    <row r="132">
      <c r="A132" s="38">
        <v>128.0</v>
      </c>
      <c r="B132" s="67" t="s">
        <v>579</v>
      </c>
      <c r="C132" s="82" t="str">
        <f t="shared" si="3"/>
        <v>View</v>
      </c>
      <c r="D132" s="38" t="s">
        <v>596</v>
      </c>
      <c r="E132" s="83">
        <v>0.9607</v>
      </c>
      <c r="F132" s="87" t="str">
        <f t="shared" si="4"/>
        <v>Europe Stock</v>
      </c>
      <c r="G132" s="71">
        <v>6.0E-4</v>
      </c>
      <c r="H132" s="72">
        <v>0.0194</v>
      </c>
      <c r="I132" s="72">
        <v>0.1094</v>
      </c>
      <c r="J132" s="72">
        <v>0.3852</v>
      </c>
      <c r="K132" s="72">
        <v>0.6588</v>
      </c>
      <c r="L132" s="72">
        <v>0.1645</v>
      </c>
      <c r="M132" s="72">
        <v>0.6292</v>
      </c>
      <c r="N132" s="73">
        <v>0.418</v>
      </c>
      <c r="O132" s="73">
        <v>1.9396</v>
      </c>
      <c r="P132" s="73">
        <v>0.6855</v>
      </c>
      <c r="Q132" s="72">
        <v>0.3275</v>
      </c>
      <c r="R132" s="89">
        <v>1.93</v>
      </c>
      <c r="S132" s="91">
        <v>1027.230965</v>
      </c>
      <c r="T132" s="93">
        <v>1241.0</v>
      </c>
      <c r="U132" s="91">
        <v>29349.51408</v>
      </c>
      <c r="V132" s="100" t="s">
        <v>156</v>
      </c>
      <c r="W132" s="97">
        <v>0.0</v>
      </c>
      <c r="X132" s="99">
        <v>0.028</v>
      </c>
      <c r="Y132" s="100">
        <v>41.0</v>
      </c>
      <c r="Z132" s="100">
        <v>38.0</v>
      </c>
      <c r="AA132" s="97">
        <v>0.0094</v>
      </c>
      <c r="AB132" s="100">
        <v>1.14</v>
      </c>
      <c r="AC132" s="102" t="s">
        <v>386</v>
      </c>
      <c r="AD132" s="102" t="s">
        <v>478</v>
      </c>
      <c r="AE132" s="100">
        <v>17.91</v>
      </c>
      <c r="AF132" s="103">
        <v>38415.0</v>
      </c>
      <c r="AG132" s="100">
        <v>9.85</v>
      </c>
      <c r="AH132" s="100">
        <v>0.87</v>
      </c>
      <c r="AI132" s="103">
        <v>46010.0</v>
      </c>
      <c r="AJ132" s="100">
        <v>0.7786</v>
      </c>
      <c r="AK132" s="102" t="s">
        <v>128</v>
      </c>
      <c r="AL132" s="102" t="s">
        <v>129</v>
      </c>
      <c r="AM132" s="102" t="s">
        <v>579</v>
      </c>
      <c r="AN132" s="100">
        <v>2110.0</v>
      </c>
      <c r="AO132" s="102" t="s">
        <v>110</v>
      </c>
      <c r="AP132" s="102" t="s">
        <v>110</v>
      </c>
      <c r="AQ132" s="102" t="s">
        <v>110</v>
      </c>
      <c r="AR132" s="102" t="s">
        <v>110</v>
      </c>
      <c r="AS132" s="102" t="s">
        <v>110</v>
      </c>
      <c r="AT132" s="102" t="s">
        <v>110</v>
      </c>
      <c r="AU132" s="102" t="s">
        <v>110</v>
      </c>
      <c r="AV132" s="109" t="s">
        <v>597</v>
      </c>
      <c r="AW132" s="102" t="s">
        <v>581</v>
      </c>
      <c r="AX132" s="110" t="s">
        <v>117</v>
      </c>
      <c r="AY132" s="110" t="s">
        <v>132</v>
      </c>
      <c r="AZ132" s="110" t="s">
        <v>582</v>
      </c>
    </row>
    <row r="133">
      <c r="A133" s="38">
        <v>129.0</v>
      </c>
      <c r="B133" s="67" t="s">
        <v>598</v>
      </c>
      <c r="C133" s="82" t="str">
        <f t="shared" si="3"/>
        <v>View</v>
      </c>
      <c r="D133" s="38" t="s">
        <v>599</v>
      </c>
      <c r="E133" s="83">
        <v>0.9708</v>
      </c>
      <c r="F133" s="87" t="str">
        <f t="shared" si="4"/>
        <v>Europe Stock</v>
      </c>
      <c r="G133" s="71">
        <v>8.0E-4</v>
      </c>
      <c r="H133" s="72">
        <v>0.0201</v>
      </c>
      <c r="I133" s="72">
        <v>0.1102</v>
      </c>
      <c r="J133" s="72">
        <v>0.3836</v>
      </c>
      <c r="K133" s="72">
        <v>0.6648</v>
      </c>
      <c r="L133" s="72">
        <v>0.1654</v>
      </c>
      <c r="M133" s="72">
        <v>0.635</v>
      </c>
      <c r="N133" s="73">
        <v>0.4138</v>
      </c>
      <c r="O133" s="73">
        <v>1.9574</v>
      </c>
      <c r="P133" s="73">
        <v>0.6758</v>
      </c>
      <c r="Q133" s="72">
        <v>0.327</v>
      </c>
      <c r="R133" s="89">
        <v>1.91</v>
      </c>
      <c r="S133" s="91">
        <v>1027.230965</v>
      </c>
      <c r="T133" s="93">
        <v>1241.0</v>
      </c>
      <c r="U133" s="91">
        <v>35837.84246</v>
      </c>
      <c r="V133" s="95"/>
      <c r="W133" s="97">
        <v>0.0</v>
      </c>
      <c r="X133" s="99">
        <v>0.0278</v>
      </c>
      <c r="Y133" s="100">
        <v>44.0</v>
      </c>
      <c r="Z133" s="100">
        <v>42.0</v>
      </c>
      <c r="AA133" s="97">
        <v>0.0091</v>
      </c>
      <c r="AB133" s="100">
        <v>1.14</v>
      </c>
      <c r="AC133" s="102" t="s">
        <v>386</v>
      </c>
      <c r="AD133" s="102" t="s">
        <v>478</v>
      </c>
      <c r="AE133" s="100">
        <v>17.91</v>
      </c>
      <c r="AF133" s="103">
        <v>37116.0</v>
      </c>
      <c r="AG133" s="100">
        <v>9.85</v>
      </c>
      <c r="AH133" s="100">
        <v>0.87</v>
      </c>
      <c r="AI133" s="103">
        <v>46010.0</v>
      </c>
      <c r="AJ133" s="100">
        <v>0.9689</v>
      </c>
      <c r="AK133" s="102" t="s">
        <v>128</v>
      </c>
      <c r="AL133" s="104"/>
      <c r="AM133" s="102" t="s">
        <v>579</v>
      </c>
      <c r="AN133" s="100">
        <v>2110.0</v>
      </c>
      <c r="AO133" s="102" t="s">
        <v>110</v>
      </c>
      <c r="AP133" s="102" t="s">
        <v>110</v>
      </c>
      <c r="AQ133" s="102" t="s">
        <v>110</v>
      </c>
      <c r="AR133" s="102" t="s">
        <v>110</v>
      </c>
      <c r="AS133" s="102" t="s">
        <v>110</v>
      </c>
      <c r="AT133" s="102" t="s">
        <v>110</v>
      </c>
      <c r="AU133" s="102" t="s">
        <v>110</v>
      </c>
      <c r="AV133" s="109" t="s">
        <v>600</v>
      </c>
      <c r="AW133" s="102" t="s">
        <v>581</v>
      </c>
      <c r="AX133" s="110" t="s">
        <v>117</v>
      </c>
      <c r="AY133" s="110" t="s">
        <v>118</v>
      </c>
      <c r="AZ133" s="110" t="s">
        <v>582</v>
      </c>
    </row>
    <row r="134">
      <c r="A134" s="38">
        <v>130.0</v>
      </c>
      <c r="B134" s="67" t="s">
        <v>601</v>
      </c>
      <c r="C134" s="82" t="str">
        <f t="shared" si="3"/>
        <v>View</v>
      </c>
      <c r="D134" s="38" t="s">
        <v>602</v>
      </c>
      <c r="E134" s="83">
        <v>1.8465</v>
      </c>
      <c r="F134" s="87" t="str">
        <f t="shared" si="4"/>
        <v>Japan Stock</v>
      </c>
      <c r="G134" s="71">
        <v>0.0048</v>
      </c>
      <c r="H134" s="72">
        <v>0.0236</v>
      </c>
      <c r="I134" s="72">
        <v>0.2866</v>
      </c>
      <c r="J134" s="72">
        <v>0.358</v>
      </c>
      <c r="K134" s="72">
        <v>1.5175</v>
      </c>
      <c r="L134" s="72">
        <v>0.2219</v>
      </c>
      <c r="M134" s="72">
        <v>2.1635</v>
      </c>
      <c r="N134" s="73">
        <v>1.4736</v>
      </c>
      <c r="O134" s="73">
        <v>2.2016</v>
      </c>
      <c r="P134" s="73">
        <v>2.0799</v>
      </c>
      <c r="Q134" s="72">
        <v>0.2219</v>
      </c>
      <c r="R134" s="89">
        <v>9.27</v>
      </c>
      <c r="S134" s="91">
        <v>627.682725</v>
      </c>
      <c r="T134" s="93">
        <v>430.0</v>
      </c>
      <c r="U134" s="91">
        <v>5181.687319</v>
      </c>
      <c r="V134" s="95"/>
      <c r="W134" s="97">
        <v>0.0187</v>
      </c>
      <c r="X134" s="99">
        <v>0.0126</v>
      </c>
      <c r="Y134" s="100">
        <v>21.0</v>
      </c>
      <c r="Z134" s="100">
        <v>1.0</v>
      </c>
      <c r="AA134" s="97">
        <v>0.0125</v>
      </c>
      <c r="AB134" s="100">
        <v>0.38</v>
      </c>
      <c r="AC134" s="102" t="s">
        <v>386</v>
      </c>
      <c r="AD134" s="102" t="s">
        <v>603</v>
      </c>
      <c r="AE134" s="100">
        <v>15.69</v>
      </c>
      <c r="AF134" s="103">
        <v>38884.0</v>
      </c>
      <c r="AG134" s="100">
        <v>5.19</v>
      </c>
      <c r="AH134" s="100">
        <v>4.51</v>
      </c>
      <c r="AI134" s="103">
        <v>46017.0</v>
      </c>
      <c r="AJ134" s="100">
        <v>0.385</v>
      </c>
      <c r="AK134" s="102" t="s">
        <v>128</v>
      </c>
      <c r="AL134" s="102" t="s">
        <v>129</v>
      </c>
      <c r="AM134" s="102" t="s">
        <v>604</v>
      </c>
      <c r="AN134" s="100">
        <v>2120.0</v>
      </c>
      <c r="AO134" s="102" t="s">
        <v>110</v>
      </c>
      <c r="AP134" s="102" t="s">
        <v>110</v>
      </c>
      <c r="AQ134" s="102" t="s">
        <v>110</v>
      </c>
      <c r="AR134" s="102" t="s">
        <v>110</v>
      </c>
      <c r="AS134" s="102" t="s">
        <v>110</v>
      </c>
      <c r="AT134" s="102" t="s">
        <v>110</v>
      </c>
      <c r="AU134" s="102" t="s">
        <v>110</v>
      </c>
      <c r="AV134" s="109" t="s">
        <v>605</v>
      </c>
      <c r="AW134" s="102" t="s">
        <v>606</v>
      </c>
      <c r="AX134" s="110" t="s">
        <v>117</v>
      </c>
      <c r="AY134" s="110" t="s">
        <v>132</v>
      </c>
      <c r="AZ134" s="110" t="s">
        <v>607</v>
      </c>
    </row>
    <row r="135">
      <c r="A135" s="38">
        <v>131.0</v>
      </c>
      <c r="B135" s="67" t="s">
        <v>608</v>
      </c>
      <c r="C135" s="82" t="str">
        <f t="shared" si="3"/>
        <v>View</v>
      </c>
      <c r="D135" s="38" t="s">
        <v>609</v>
      </c>
      <c r="E135" s="83">
        <v>1.6234</v>
      </c>
      <c r="F135" s="87" t="str">
        <f t="shared" si="4"/>
        <v>Japan Stock</v>
      </c>
      <c r="G135" s="71">
        <v>0.0049</v>
      </c>
      <c r="H135" s="72">
        <v>0.0262</v>
      </c>
      <c r="I135" s="72">
        <v>0.267</v>
      </c>
      <c r="J135" s="72">
        <v>0.331</v>
      </c>
      <c r="K135" s="72">
        <v>1.2748</v>
      </c>
      <c r="L135" s="72">
        <v>0.209</v>
      </c>
      <c r="M135" s="72">
        <v>1.4821</v>
      </c>
      <c r="N135" s="73">
        <v>1.0706</v>
      </c>
      <c r="O135" s="73">
        <v>2.0576</v>
      </c>
      <c r="P135" s="73">
        <v>1.6389</v>
      </c>
      <c r="Q135" s="72">
        <v>0.209</v>
      </c>
      <c r="R135" s="89">
        <v>6.68</v>
      </c>
      <c r="S135" s="91">
        <v>39.160779</v>
      </c>
      <c r="T135" s="93">
        <v>67.0</v>
      </c>
      <c r="U135" s="91">
        <v>506.12345</v>
      </c>
      <c r="V135" s="95"/>
      <c r="W135" s="97">
        <v>0.02</v>
      </c>
      <c r="X135" s="99">
        <v>0.0445</v>
      </c>
      <c r="Y135" s="100">
        <v>30.0</v>
      </c>
      <c r="Z135" s="100">
        <v>9.0</v>
      </c>
      <c r="AA135" s="97">
        <v>0.0124</v>
      </c>
      <c r="AB135" s="100">
        <v>0.42</v>
      </c>
      <c r="AC135" s="102" t="s">
        <v>386</v>
      </c>
      <c r="AD135" s="102" t="s">
        <v>387</v>
      </c>
      <c r="AE135" s="100">
        <v>16.88</v>
      </c>
      <c r="AF135" s="103">
        <v>41670.0</v>
      </c>
      <c r="AG135" s="100">
        <v>11.93</v>
      </c>
      <c r="AH135" s="100">
        <v>11.93</v>
      </c>
      <c r="AI135" s="103">
        <v>46014.0</v>
      </c>
      <c r="AJ135" s="100">
        <v>1.9751</v>
      </c>
      <c r="AK135" s="102" t="s">
        <v>135</v>
      </c>
      <c r="AL135" s="102" t="s">
        <v>129</v>
      </c>
      <c r="AM135" s="102" t="s">
        <v>604</v>
      </c>
      <c r="AN135" s="100">
        <v>2120.0</v>
      </c>
      <c r="AO135" s="102" t="s">
        <v>110</v>
      </c>
      <c r="AP135" s="102" t="s">
        <v>110</v>
      </c>
      <c r="AQ135" s="102" t="s">
        <v>110</v>
      </c>
      <c r="AR135" s="102" t="s">
        <v>110</v>
      </c>
      <c r="AS135" s="102" t="s">
        <v>110</v>
      </c>
      <c r="AT135" s="102" t="s">
        <v>110</v>
      </c>
      <c r="AU135" s="102" t="s">
        <v>110</v>
      </c>
      <c r="AV135" s="109" t="s">
        <v>610</v>
      </c>
      <c r="AW135" s="102" t="s">
        <v>606</v>
      </c>
      <c r="AX135" s="110" t="s">
        <v>117</v>
      </c>
      <c r="AY135" s="110" t="s">
        <v>132</v>
      </c>
      <c r="AZ135" s="110" t="s">
        <v>607</v>
      </c>
    </row>
    <row r="136">
      <c r="A136" s="38">
        <v>132.0</v>
      </c>
      <c r="B136" s="67" t="s">
        <v>611</v>
      </c>
      <c r="C136" s="82" t="str">
        <f t="shared" si="3"/>
        <v>View</v>
      </c>
      <c r="D136" s="38" t="s">
        <v>612</v>
      </c>
      <c r="E136" s="83">
        <v>1.6159</v>
      </c>
      <c r="F136" s="87" t="str">
        <f t="shared" si="4"/>
        <v>Japan Stock</v>
      </c>
      <c r="G136" s="71">
        <v>0.0045</v>
      </c>
      <c r="H136" s="72">
        <v>0.0285</v>
      </c>
      <c r="I136" s="72">
        <v>0.2694</v>
      </c>
      <c r="J136" s="72">
        <v>0.3284</v>
      </c>
      <c r="K136" s="72">
        <v>1.2811</v>
      </c>
      <c r="L136" s="72">
        <v>0.215</v>
      </c>
      <c r="M136" s="72">
        <v>1.4859</v>
      </c>
      <c r="N136" s="73">
        <v>1.0675</v>
      </c>
      <c r="O136" s="73">
        <v>2.0419</v>
      </c>
      <c r="P136" s="73">
        <v>1.628</v>
      </c>
      <c r="Q136" s="72">
        <v>0.215</v>
      </c>
      <c r="R136" s="89">
        <v>6.52</v>
      </c>
      <c r="S136" s="91">
        <v>-29.983109</v>
      </c>
      <c r="T136" s="93">
        <v>195.0</v>
      </c>
      <c r="U136" s="91">
        <v>444.216973</v>
      </c>
      <c r="V136" s="95"/>
      <c r="W136" s="97">
        <v>0.0159</v>
      </c>
      <c r="X136" s="99">
        <v>0.0274</v>
      </c>
      <c r="Y136" s="100">
        <v>52.0</v>
      </c>
      <c r="Z136" s="100">
        <v>18.0</v>
      </c>
      <c r="AA136" s="97">
        <v>0.0124</v>
      </c>
      <c r="AB136" s="100">
        <v>0.42</v>
      </c>
      <c r="AC136" s="102" t="s">
        <v>386</v>
      </c>
      <c r="AD136" s="102" t="s">
        <v>613</v>
      </c>
      <c r="AE136" s="100">
        <v>16.9</v>
      </c>
      <c r="AF136" s="103">
        <v>40703.0</v>
      </c>
      <c r="AG136" s="100">
        <v>9.07</v>
      </c>
      <c r="AH136" s="100">
        <v>1.03</v>
      </c>
      <c r="AI136" s="103">
        <v>46010.0</v>
      </c>
      <c r="AJ136" s="100">
        <v>0.022</v>
      </c>
      <c r="AK136" s="102" t="s">
        <v>135</v>
      </c>
      <c r="AL136" s="102" t="s">
        <v>129</v>
      </c>
      <c r="AM136" s="102" t="s">
        <v>604</v>
      </c>
      <c r="AN136" s="100">
        <v>2120.0</v>
      </c>
      <c r="AO136" s="102" t="s">
        <v>110</v>
      </c>
      <c r="AP136" s="102" t="s">
        <v>110</v>
      </c>
      <c r="AQ136" s="102" t="s">
        <v>110</v>
      </c>
      <c r="AR136" s="102" t="s">
        <v>110</v>
      </c>
      <c r="AS136" s="102" t="s">
        <v>110</v>
      </c>
      <c r="AT136" s="102" t="s">
        <v>110</v>
      </c>
      <c r="AU136" s="102" t="s">
        <v>110</v>
      </c>
      <c r="AV136" s="109" t="s">
        <v>614</v>
      </c>
      <c r="AW136" s="102" t="s">
        <v>606</v>
      </c>
      <c r="AX136" s="110" t="s">
        <v>117</v>
      </c>
      <c r="AY136" s="110" t="s">
        <v>132</v>
      </c>
      <c r="AZ136" s="110" t="s">
        <v>607</v>
      </c>
    </row>
    <row r="137">
      <c r="A137" s="38">
        <v>133.0</v>
      </c>
      <c r="B137" s="67" t="s">
        <v>615</v>
      </c>
      <c r="C137" s="82" t="str">
        <f t="shared" si="3"/>
        <v>View</v>
      </c>
      <c r="D137" s="38" t="s">
        <v>616</v>
      </c>
      <c r="E137" s="83">
        <v>1.4343</v>
      </c>
      <c r="F137" s="87" t="str">
        <f t="shared" si="4"/>
        <v>Japan Stock</v>
      </c>
      <c r="G137" s="71">
        <v>0.013</v>
      </c>
      <c r="H137" s="72">
        <v>0.0081</v>
      </c>
      <c r="I137" s="72">
        <v>0.2055</v>
      </c>
      <c r="J137" s="72">
        <v>0.5092</v>
      </c>
      <c r="K137" s="72">
        <v>0.9857</v>
      </c>
      <c r="L137" s="72">
        <v>0.2792</v>
      </c>
      <c r="M137" s="72">
        <v>0.5351</v>
      </c>
      <c r="N137" s="73">
        <v>0.3513</v>
      </c>
      <c r="O137" s="73">
        <v>2.768</v>
      </c>
      <c r="P137" s="73">
        <v>0.6577</v>
      </c>
      <c r="Q137" s="72">
        <v>0.3706</v>
      </c>
      <c r="R137" s="89">
        <v>1.38</v>
      </c>
      <c r="S137" s="91" t="s">
        <v>110</v>
      </c>
      <c r="T137" s="93">
        <v>99.0</v>
      </c>
      <c r="U137" s="91">
        <v>310.256128</v>
      </c>
      <c r="V137" s="95"/>
      <c r="W137" s="97">
        <v>0.0</v>
      </c>
      <c r="X137" s="99">
        <v>0.0476</v>
      </c>
      <c r="Y137" s="100">
        <v>1.0</v>
      </c>
      <c r="Z137" s="100">
        <v>1.0</v>
      </c>
      <c r="AA137" s="97">
        <v>0.0104</v>
      </c>
      <c r="AB137" s="100">
        <v>0.83</v>
      </c>
      <c r="AC137" s="102" t="s">
        <v>386</v>
      </c>
      <c r="AD137" s="102" t="s">
        <v>617</v>
      </c>
      <c r="AE137" s="100">
        <v>12.38</v>
      </c>
      <c r="AF137" s="103">
        <v>32953.0</v>
      </c>
      <c r="AG137" s="100">
        <v>3.84</v>
      </c>
      <c r="AH137" s="100">
        <v>2.76</v>
      </c>
      <c r="AI137" s="103">
        <v>46006.0</v>
      </c>
      <c r="AJ137" s="100">
        <v>0.0887</v>
      </c>
      <c r="AK137" s="102" t="s">
        <v>160</v>
      </c>
      <c r="AL137" s="102" t="s">
        <v>618</v>
      </c>
      <c r="AM137" s="102" t="s">
        <v>604</v>
      </c>
      <c r="AN137" s="100">
        <v>2120.0</v>
      </c>
      <c r="AO137" s="102" t="s">
        <v>110</v>
      </c>
      <c r="AP137" s="102" t="s">
        <v>110</v>
      </c>
      <c r="AQ137" s="102" t="s">
        <v>110</v>
      </c>
      <c r="AR137" s="102" t="s">
        <v>110</v>
      </c>
      <c r="AS137" s="102" t="s">
        <v>110</v>
      </c>
      <c r="AT137" s="102" t="s">
        <v>110</v>
      </c>
      <c r="AU137" s="102" t="s">
        <v>110</v>
      </c>
      <c r="AV137" s="109" t="s">
        <v>619</v>
      </c>
      <c r="AW137" s="102" t="s">
        <v>606</v>
      </c>
      <c r="AX137" s="110" t="s">
        <v>117</v>
      </c>
      <c r="AY137" s="110" t="s">
        <v>620</v>
      </c>
      <c r="AZ137" s="110" t="s">
        <v>607</v>
      </c>
    </row>
    <row r="138">
      <c r="A138" s="38">
        <v>134.0</v>
      </c>
      <c r="B138" s="67" t="s">
        <v>621</v>
      </c>
      <c r="C138" s="82" t="str">
        <f t="shared" si="3"/>
        <v>View</v>
      </c>
      <c r="D138" s="38" t="s">
        <v>622</v>
      </c>
      <c r="E138" s="83">
        <v>1.0386</v>
      </c>
      <c r="F138" s="87" t="str">
        <f t="shared" si="4"/>
        <v>Japan Stock</v>
      </c>
      <c r="G138" s="71">
        <v>0.004</v>
      </c>
      <c r="H138" s="72">
        <v>0.0113</v>
      </c>
      <c r="I138" s="72">
        <v>0.1445</v>
      </c>
      <c r="J138" s="72">
        <v>0.3263</v>
      </c>
      <c r="K138" s="72">
        <v>0.6775</v>
      </c>
      <c r="L138" s="72">
        <v>0.2329</v>
      </c>
      <c r="M138" s="72">
        <v>0.4395</v>
      </c>
      <c r="N138" s="73">
        <v>0.2953</v>
      </c>
      <c r="O138" s="73">
        <v>1.7401</v>
      </c>
      <c r="P138" s="73">
        <v>0.4985</v>
      </c>
      <c r="Q138" s="72">
        <v>0.3145</v>
      </c>
      <c r="R138" s="89">
        <v>1.32</v>
      </c>
      <c r="S138" s="91">
        <v>-3.091257</v>
      </c>
      <c r="T138" s="93">
        <v>1608.0</v>
      </c>
      <c r="U138" s="91">
        <v>254.827943</v>
      </c>
      <c r="V138" s="95"/>
      <c r="W138" s="97">
        <v>0.0</v>
      </c>
      <c r="X138" s="99">
        <v>0.0345</v>
      </c>
      <c r="Y138" s="100">
        <v>34.0</v>
      </c>
      <c r="Z138" s="100">
        <v>82.0</v>
      </c>
      <c r="AA138" s="97">
        <v>0.0097</v>
      </c>
      <c r="AB138" s="100">
        <v>0.77</v>
      </c>
      <c r="AC138" s="102" t="s">
        <v>386</v>
      </c>
      <c r="AD138" s="102" t="s">
        <v>613</v>
      </c>
      <c r="AE138" s="100">
        <v>13.95</v>
      </c>
      <c r="AF138" s="103">
        <v>31443.0</v>
      </c>
      <c r="AG138" s="100">
        <v>15.85</v>
      </c>
      <c r="AH138" s="100">
        <v>0.84</v>
      </c>
      <c r="AI138" s="103">
        <v>46006.0</v>
      </c>
      <c r="AJ138" s="100">
        <v>0.9879</v>
      </c>
      <c r="AK138" s="102" t="s">
        <v>107</v>
      </c>
      <c r="AL138" s="104"/>
      <c r="AM138" s="102" t="s">
        <v>604</v>
      </c>
      <c r="AN138" s="100">
        <v>2120.0</v>
      </c>
      <c r="AO138" s="102" t="s">
        <v>110</v>
      </c>
      <c r="AP138" s="102" t="s">
        <v>110</v>
      </c>
      <c r="AQ138" s="102" t="s">
        <v>110</v>
      </c>
      <c r="AR138" s="102" t="s">
        <v>110</v>
      </c>
      <c r="AS138" s="102" t="s">
        <v>110</v>
      </c>
      <c r="AT138" s="102" t="s">
        <v>110</v>
      </c>
      <c r="AU138" s="102" t="s">
        <v>110</v>
      </c>
      <c r="AV138" s="109" t="s">
        <v>623</v>
      </c>
      <c r="AW138" s="102" t="s">
        <v>606</v>
      </c>
      <c r="AX138" s="110" t="s">
        <v>117</v>
      </c>
      <c r="AY138" s="110" t="s">
        <v>118</v>
      </c>
      <c r="AZ138" s="110" t="s">
        <v>607</v>
      </c>
    </row>
    <row r="139">
      <c r="A139" s="38">
        <v>135.0</v>
      </c>
      <c r="B139" s="67" t="s">
        <v>604</v>
      </c>
      <c r="C139" s="82" t="str">
        <f t="shared" si="3"/>
        <v>View</v>
      </c>
      <c r="D139" s="38" t="s">
        <v>624</v>
      </c>
      <c r="E139" s="83">
        <v>0.9292</v>
      </c>
      <c r="F139" s="87" t="str">
        <f t="shared" si="4"/>
        <v>Japan Stock</v>
      </c>
      <c r="G139" s="71">
        <v>0.0049</v>
      </c>
      <c r="H139" s="72">
        <v>0.0296</v>
      </c>
      <c r="I139" s="72">
        <v>0.1565</v>
      </c>
      <c r="J139" s="72">
        <v>0.2927</v>
      </c>
      <c r="K139" s="72">
        <v>0.7011</v>
      </c>
      <c r="L139" s="72">
        <v>0.2608</v>
      </c>
      <c r="M139" s="72">
        <v>0.3934</v>
      </c>
      <c r="N139" s="73">
        <v>0.1962</v>
      </c>
      <c r="O139" s="73">
        <v>1.5601</v>
      </c>
      <c r="P139" s="73">
        <v>0.3254</v>
      </c>
      <c r="Q139" s="72">
        <v>0.3313</v>
      </c>
      <c r="R139" s="89">
        <v>1.06</v>
      </c>
      <c r="S139" s="91">
        <v>-1440.194815</v>
      </c>
      <c r="T139" s="93">
        <v>187.0</v>
      </c>
      <c r="U139" s="91">
        <v>16014.90049</v>
      </c>
      <c r="V139" s="100" t="s">
        <v>156</v>
      </c>
      <c r="W139" s="97">
        <v>0.0134</v>
      </c>
      <c r="X139" s="99">
        <v>0.0199</v>
      </c>
      <c r="Y139" s="100">
        <v>67.0</v>
      </c>
      <c r="Z139" s="100">
        <v>71.0</v>
      </c>
      <c r="AA139" s="97">
        <v>0.0111</v>
      </c>
      <c r="AB139" s="100">
        <v>0.85</v>
      </c>
      <c r="AC139" s="102" t="s">
        <v>386</v>
      </c>
      <c r="AD139" s="102" t="s">
        <v>387</v>
      </c>
      <c r="AE139" s="100">
        <v>16.88</v>
      </c>
      <c r="AF139" s="103">
        <v>35136.0</v>
      </c>
      <c r="AG139" s="100">
        <v>13.01</v>
      </c>
      <c r="AH139" s="100">
        <v>0.75</v>
      </c>
      <c r="AI139" s="103">
        <v>46007.0</v>
      </c>
      <c r="AJ139" s="100">
        <v>3.0614</v>
      </c>
      <c r="AK139" s="102" t="s">
        <v>135</v>
      </c>
      <c r="AL139" s="102" t="s">
        <v>129</v>
      </c>
      <c r="AM139" s="102" t="s">
        <v>604</v>
      </c>
      <c r="AN139" s="100">
        <v>2120.0</v>
      </c>
      <c r="AO139" s="102" t="s">
        <v>110</v>
      </c>
      <c r="AP139" s="102" t="s">
        <v>110</v>
      </c>
      <c r="AQ139" s="102" t="s">
        <v>110</v>
      </c>
      <c r="AR139" s="102" t="s">
        <v>110</v>
      </c>
      <c r="AS139" s="102" t="s">
        <v>110</v>
      </c>
      <c r="AT139" s="102" t="s">
        <v>110</v>
      </c>
      <c r="AU139" s="102" t="s">
        <v>110</v>
      </c>
      <c r="AV139" s="109" t="s">
        <v>625</v>
      </c>
      <c r="AW139" s="102" t="s">
        <v>606</v>
      </c>
      <c r="AX139" s="110" t="s">
        <v>117</v>
      </c>
      <c r="AY139" s="110" t="s">
        <v>132</v>
      </c>
      <c r="AZ139" s="110" t="s">
        <v>607</v>
      </c>
    </row>
    <row r="140">
      <c r="A140" s="38">
        <v>136.0</v>
      </c>
      <c r="B140" s="67" t="s">
        <v>626</v>
      </c>
      <c r="C140" s="82" t="str">
        <f t="shared" si="3"/>
        <v>View</v>
      </c>
      <c r="D140" s="38" t="s">
        <v>627</v>
      </c>
      <c r="E140" s="83">
        <v>0.9732</v>
      </c>
      <c r="F140" s="87" t="str">
        <f t="shared" si="4"/>
        <v>Japan Stock</v>
      </c>
      <c r="G140" s="71">
        <v>0.0108</v>
      </c>
      <c r="H140" s="72">
        <v>0.0256</v>
      </c>
      <c r="I140" s="72">
        <v>0.1226</v>
      </c>
      <c r="J140" s="72">
        <v>0.2538</v>
      </c>
      <c r="K140" s="72">
        <v>0.7821</v>
      </c>
      <c r="L140" s="72">
        <v>0.3537</v>
      </c>
      <c r="M140" s="72">
        <v>0.2191</v>
      </c>
      <c r="N140" s="73">
        <v>0.0252</v>
      </c>
      <c r="O140" s="73">
        <v>1.6254</v>
      </c>
      <c r="P140" s="73">
        <v>0.0406</v>
      </c>
      <c r="Q140" s="72">
        <v>0.4049</v>
      </c>
      <c r="R140" s="89">
        <v>0.49</v>
      </c>
      <c r="S140" s="91">
        <v>-17.618426</v>
      </c>
      <c r="T140" s="93">
        <v>57.0</v>
      </c>
      <c r="U140" s="91">
        <v>718.045847</v>
      </c>
      <c r="V140" s="95"/>
      <c r="W140" s="97">
        <v>0.0</v>
      </c>
      <c r="X140" s="99">
        <v>0.0196</v>
      </c>
      <c r="Y140" s="100">
        <v>84.0</v>
      </c>
      <c r="Z140" s="100">
        <v>33.0</v>
      </c>
      <c r="AA140" s="97">
        <v>0.0118</v>
      </c>
      <c r="AB140" s="100">
        <v>0.96</v>
      </c>
      <c r="AC140" s="102" t="s">
        <v>386</v>
      </c>
      <c r="AD140" s="102" t="s">
        <v>613</v>
      </c>
      <c r="AE140" s="100">
        <v>18.4</v>
      </c>
      <c r="AF140" s="103">
        <v>40480.0</v>
      </c>
      <c r="AG140" s="100">
        <v>6.95</v>
      </c>
      <c r="AH140" s="100">
        <v>2.68</v>
      </c>
      <c r="AI140" s="103">
        <v>46008.0</v>
      </c>
      <c r="AJ140" s="100">
        <v>0.4858</v>
      </c>
      <c r="AK140" s="102" t="s">
        <v>107</v>
      </c>
      <c r="AL140" s="104"/>
      <c r="AM140" s="102" t="s">
        <v>604</v>
      </c>
      <c r="AN140" s="100">
        <v>2120.0</v>
      </c>
      <c r="AO140" s="102" t="s">
        <v>110</v>
      </c>
      <c r="AP140" s="102" t="s">
        <v>110</v>
      </c>
      <c r="AQ140" s="102" t="s">
        <v>110</v>
      </c>
      <c r="AR140" s="102" t="s">
        <v>110</v>
      </c>
      <c r="AS140" s="102" t="s">
        <v>110</v>
      </c>
      <c r="AT140" s="102" t="s">
        <v>110</v>
      </c>
      <c r="AU140" s="102" t="s">
        <v>110</v>
      </c>
      <c r="AV140" s="109" t="s">
        <v>628</v>
      </c>
      <c r="AW140" s="102" t="s">
        <v>606</v>
      </c>
      <c r="AX140" s="110" t="s">
        <v>117</v>
      </c>
      <c r="AY140" s="110" t="s">
        <v>118</v>
      </c>
      <c r="AZ140" s="110" t="s">
        <v>607</v>
      </c>
    </row>
    <row r="141">
      <c r="A141" s="38">
        <v>137.0</v>
      </c>
      <c r="B141" s="67" t="s">
        <v>629</v>
      </c>
      <c r="C141" s="82" t="str">
        <f t="shared" si="3"/>
        <v>View</v>
      </c>
      <c r="D141" s="38" t="s">
        <v>630</v>
      </c>
      <c r="E141" s="83">
        <v>0.9533</v>
      </c>
      <c r="F141" s="87" t="str">
        <f t="shared" si="4"/>
        <v>India Equity</v>
      </c>
      <c r="G141" s="71">
        <v>0.0131</v>
      </c>
      <c r="H141" s="72">
        <v>0.0028</v>
      </c>
      <c r="I141" s="72">
        <v>-0.044</v>
      </c>
      <c r="J141" s="72">
        <v>0.0546</v>
      </c>
      <c r="K141" s="72">
        <v>0.6793</v>
      </c>
      <c r="L141" s="72">
        <v>0.1999</v>
      </c>
      <c r="M141" s="72">
        <v>0.9523</v>
      </c>
      <c r="N141" s="73">
        <v>0.6992</v>
      </c>
      <c r="O141" s="73">
        <v>1.9545</v>
      </c>
      <c r="P141" s="73">
        <v>1.2122</v>
      </c>
      <c r="Q141" s="72">
        <v>0.2335</v>
      </c>
      <c r="R141" s="89">
        <v>4.23</v>
      </c>
      <c r="S141" s="91" t="s">
        <v>110</v>
      </c>
      <c r="T141" s="93">
        <v>51.0</v>
      </c>
      <c r="U141" s="91">
        <v>300.393469</v>
      </c>
      <c r="V141" s="95"/>
      <c r="W141" s="97">
        <v>0.0</v>
      </c>
      <c r="X141" s="99">
        <v>0.0792</v>
      </c>
      <c r="Y141" s="100">
        <v>1.0</v>
      </c>
      <c r="Z141" s="100">
        <v>1.0</v>
      </c>
      <c r="AA141" s="97">
        <v>0.0087</v>
      </c>
      <c r="AB141" s="100">
        <v>0.54</v>
      </c>
      <c r="AC141" s="102" t="s">
        <v>386</v>
      </c>
      <c r="AD141" s="102" t="s">
        <v>631</v>
      </c>
      <c r="AE141" s="100">
        <v>28.26</v>
      </c>
      <c r="AF141" s="103">
        <v>34390.0</v>
      </c>
      <c r="AG141" s="100">
        <v>24.93</v>
      </c>
      <c r="AH141" s="100">
        <v>24.93</v>
      </c>
      <c r="AI141" s="103">
        <v>46010.0</v>
      </c>
      <c r="AJ141" s="100">
        <v>1.9852</v>
      </c>
      <c r="AK141" s="102" t="s">
        <v>107</v>
      </c>
      <c r="AL141" s="102" t="s">
        <v>618</v>
      </c>
      <c r="AM141" s="102" t="s">
        <v>632</v>
      </c>
      <c r="AN141" s="100">
        <v>2130.0</v>
      </c>
      <c r="AO141" s="102" t="s">
        <v>110</v>
      </c>
      <c r="AP141" s="102" t="s">
        <v>110</v>
      </c>
      <c r="AQ141" s="102" t="s">
        <v>110</v>
      </c>
      <c r="AR141" s="102" t="s">
        <v>110</v>
      </c>
      <c r="AS141" s="102" t="s">
        <v>110</v>
      </c>
      <c r="AT141" s="102" t="s">
        <v>110</v>
      </c>
      <c r="AU141" s="102" t="s">
        <v>110</v>
      </c>
      <c r="AV141" s="109" t="s">
        <v>633</v>
      </c>
      <c r="AW141" s="102" t="s">
        <v>634</v>
      </c>
      <c r="AX141" s="110" t="s">
        <v>117</v>
      </c>
      <c r="AY141" s="110" t="s">
        <v>620</v>
      </c>
      <c r="AZ141" s="110" t="s">
        <v>635</v>
      </c>
    </row>
    <row r="142">
      <c r="A142" s="38">
        <v>138.0</v>
      </c>
      <c r="B142" s="67" t="s">
        <v>636</v>
      </c>
      <c r="C142" s="82" t="str">
        <f t="shared" si="3"/>
        <v>View</v>
      </c>
      <c r="D142" s="38" t="s">
        <v>637</v>
      </c>
      <c r="E142" s="83">
        <v>0.6018</v>
      </c>
      <c r="F142" s="87" t="str">
        <f t="shared" si="4"/>
        <v>India Equity</v>
      </c>
      <c r="G142" s="71">
        <v>0.0084</v>
      </c>
      <c r="H142" s="72">
        <v>0.0063</v>
      </c>
      <c r="I142" s="72">
        <v>-0.022</v>
      </c>
      <c r="J142" s="72">
        <v>0.0161</v>
      </c>
      <c r="K142" s="72">
        <v>0.4373</v>
      </c>
      <c r="L142" s="72">
        <v>0.2093</v>
      </c>
      <c r="M142" s="72">
        <v>0.6869</v>
      </c>
      <c r="N142" s="73">
        <v>0.5469</v>
      </c>
      <c r="O142" s="73">
        <v>1.0553</v>
      </c>
      <c r="P142" s="73">
        <v>0.9495</v>
      </c>
      <c r="Q142" s="72">
        <v>0.2093</v>
      </c>
      <c r="R142" s="89">
        <v>3.42</v>
      </c>
      <c r="S142" s="91">
        <v>-545.673245</v>
      </c>
      <c r="T142" s="93">
        <v>558.0</v>
      </c>
      <c r="U142" s="91">
        <v>2769.327025</v>
      </c>
      <c r="V142" s="95"/>
      <c r="W142" s="97">
        <v>0.0026</v>
      </c>
      <c r="X142" s="99">
        <v>0.0</v>
      </c>
      <c r="Y142" s="100">
        <v>39.0</v>
      </c>
      <c r="Z142" s="100">
        <v>43.0</v>
      </c>
      <c r="AA142" s="97">
        <v>0.0092</v>
      </c>
      <c r="AB142" s="100">
        <v>0.54</v>
      </c>
      <c r="AC142" s="102" t="s">
        <v>386</v>
      </c>
      <c r="AD142" s="102" t="s">
        <v>638</v>
      </c>
      <c r="AE142" s="100">
        <v>18.89</v>
      </c>
      <c r="AF142" s="103">
        <v>39500.0</v>
      </c>
      <c r="AG142" s="100">
        <v>5.19</v>
      </c>
      <c r="AH142" s="100">
        <v>4.51</v>
      </c>
      <c r="AI142" s="103">
        <v>45652.0</v>
      </c>
      <c r="AJ142" s="100" t="s">
        <v>110</v>
      </c>
      <c r="AK142" s="102" t="s">
        <v>128</v>
      </c>
      <c r="AL142" s="102" t="s">
        <v>129</v>
      </c>
      <c r="AM142" s="102" t="s">
        <v>632</v>
      </c>
      <c r="AN142" s="100">
        <v>2130.0</v>
      </c>
      <c r="AO142" s="102" t="s">
        <v>110</v>
      </c>
      <c r="AP142" s="102" t="s">
        <v>110</v>
      </c>
      <c r="AQ142" s="102" t="s">
        <v>110</v>
      </c>
      <c r="AR142" s="102" t="s">
        <v>110</v>
      </c>
      <c r="AS142" s="102" t="s">
        <v>110</v>
      </c>
      <c r="AT142" s="102" t="s">
        <v>110</v>
      </c>
      <c r="AU142" s="102" t="s">
        <v>110</v>
      </c>
      <c r="AV142" s="109" t="s">
        <v>639</v>
      </c>
      <c r="AW142" s="102" t="s">
        <v>634</v>
      </c>
      <c r="AX142" s="110" t="s">
        <v>117</v>
      </c>
      <c r="AY142" s="110" t="s">
        <v>132</v>
      </c>
      <c r="AZ142" s="110" t="s">
        <v>635</v>
      </c>
    </row>
    <row r="143">
      <c r="A143" s="38">
        <v>139.0</v>
      </c>
      <c r="B143" s="67" t="s">
        <v>640</v>
      </c>
      <c r="C143" s="82" t="str">
        <f t="shared" si="3"/>
        <v>View</v>
      </c>
      <c r="D143" s="38" t="s">
        <v>641</v>
      </c>
      <c r="E143" s="83">
        <v>0.5739</v>
      </c>
      <c r="F143" s="87" t="str">
        <f t="shared" si="4"/>
        <v>India Equity</v>
      </c>
      <c r="G143" s="71">
        <v>0.0074</v>
      </c>
      <c r="H143" s="72">
        <v>0.0102</v>
      </c>
      <c r="I143" s="72">
        <v>-0.0698</v>
      </c>
      <c r="J143" s="72">
        <v>-0.0658</v>
      </c>
      <c r="K143" s="72">
        <v>0.4855</v>
      </c>
      <c r="L143" s="72">
        <v>0.2453</v>
      </c>
      <c r="M143" s="72">
        <v>0.7826</v>
      </c>
      <c r="N143" s="73">
        <v>0.5559</v>
      </c>
      <c r="O143" s="73">
        <v>0.9611</v>
      </c>
      <c r="P143" s="73">
        <v>0.9146</v>
      </c>
      <c r="Q143" s="72">
        <v>0.248</v>
      </c>
      <c r="R143" s="89">
        <v>3.35</v>
      </c>
      <c r="S143" s="91">
        <v>-138.752241</v>
      </c>
      <c r="T143" s="93">
        <v>512.0</v>
      </c>
      <c r="U143" s="91">
        <v>734.400026</v>
      </c>
      <c r="V143" s="95"/>
      <c r="W143" s="97">
        <v>-8.0E-4</v>
      </c>
      <c r="X143" s="99">
        <v>0.0</v>
      </c>
      <c r="Y143" s="100">
        <v>90.0</v>
      </c>
      <c r="Z143" s="100">
        <v>29.0</v>
      </c>
      <c r="AA143" s="97">
        <v>0.011</v>
      </c>
      <c r="AB143" s="100">
        <v>0.35</v>
      </c>
      <c r="AC143" s="102" t="s">
        <v>386</v>
      </c>
      <c r="AD143" s="102" t="s">
        <v>511</v>
      </c>
      <c r="AE143" s="100">
        <v>28.34</v>
      </c>
      <c r="AF143" s="103">
        <v>40947.0</v>
      </c>
      <c r="AG143" s="100">
        <v>13.01</v>
      </c>
      <c r="AH143" s="100">
        <v>0.75</v>
      </c>
      <c r="AI143" s="103">
        <v>46007.0</v>
      </c>
      <c r="AJ143" s="100">
        <v>1.4068</v>
      </c>
      <c r="AK143" s="102" t="s">
        <v>135</v>
      </c>
      <c r="AL143" s="102" t="s">
        <v>169</v>
      </c>
      <c r="AM143" s="102" t="s">
        <v>632</v>
      </c>
      <c r="AN143" s="100">
        <v>2130.0</v>
      </c>
      <c r="AO143" s="102" t="s">
        <v>110</v>
      </c>
      <c r="AP143" s="102" t="s">
        <v>110</v>
      </c>
      <c r="AQ143" s="102" t="s">
        <v>110</v>
      </c>
      <c r="AR143" s="102" t="s">
        <v>110</v>
      </c>
      <c r="AS143" s="102" t="s">
        <v>110</v>
      </c>
      <c r="AT143" s="102" t="s">
        <v>110</v>
      </c>
      <c r="AU143" s="102" t="s">
        <v>110</v>
      </c>
      <c r="AV143" s="109" t="s">
        <v>642</v>
      </c>
      <c r="AW143" s="102" t="s">
        <v>634</v>
      </c>
      <c r="AX143" s="110" t="s">
        <v>117</v>
      </c>
      <c r="AY143" s="110" t="s">
        <v>132</v>
      </c>
      <c r="AZ143" s="110" t="s">
        <v>635</v>
      </c>
    </row>
    <row r="144">
      <c r="A144" s="38">
        <v>140.0</v>
      </c>
      <c r="B144" s="67" t="s">
        <v>643</v>
      </c>
      <c r="C144" s="82" t="str">
        <f t="shared" si="3"/>
        <v>View</v>
      </c>
      <c r="D144" s="38" t="s">
        <v>644</v>
      </c>
      <c r="E144" s="83">
        <v>0.4996</v>
      </c>
      <c r="F144" s="87" t="str">
        <f t="shared" si="4"/>
        <v>India Equity</v>
      </c>
      <c r="G144" s="71">
        <v>0.0019</v>
      </c>
      <c r="H144" s="72">
        <v>0.0036</v>
      </c>
      <c r="I144" s="72">
        <v>-0.0248</v>
      </c>
      <c r="J144" s="72">
        <v>0.0156</v>
      </c>
      <c r="K144" s="72">
        <v>0.3716</v>
      </c>
      <c r="L144" s="72">
        <v>0.1958</v>
      </c>
      <c r="M144" s="72">
        <v>0.5321</v>
      </c>
      <c r="N144" s="73">
        <v>0.4376</v>
      </c>
      <c r="O144" s="73">
        <v>0.8661</v>
      </c>
      <c r="P144" s="73">
        <v>0.7624</v>
      </c>
      <c r="Q144" s="72">
        <v>0.1962</v>
      </c>
      <c r="R144" s="89">
        <v>2.89</v>
      </c>
      <c r="S144" s="91">
        <v>588.969996</v>
      </c>
      <c r="T144" s="93">
        <v>280.0</v>
      </c>
      <c r="U144" s="91">
        <v>2900.044581</v>
      </c>
      <c r="V144" s="95"/>
      <c r="W144" s="97">
        <v>0.0</v>
      </c>
      <c r="X144" s="99">
        <v>0.0056</v>
      </c>
      <c r="Y144" s="100">
        <v>28.0</v>
      </c>
      <c r="Z144" s="100">
        <v>72.0</v>
      </c>
      <c r="AA144" s="97">
        <v>0.0085</v>
      </c>
      <c r="AB144" s="100">
        <v>0.5</v>
      </c>
      <c r="AC144" s="102" t="s">
        <v>386</v>
      </c>
      <c r="AD144" s="102" t="s">
        <v>645</v>
      </c>
      <c r="AE144" s="100">
        <v>24.66</v>
      </c>
      <c r="AF144" s="103">
        <v>43137.0</v>
      </c>
      <c r="AG144" s="100">
        <v>7.91</v>
      </c>
      <c r="AH144" s="100">
        <v>3.42</v>
      </c>
      <c r="AI144" s="103">
        <v>46010.0</v>
      </c>
      <c r="AJ144" s="100">
        <v>0.1522</v>
      </c>
      <c r="AK144" s="102" t="s">
        <v>135</v>
      </c>
      <c r="AL144" s="102" t="s">
        <v>129</v>
      </c>
      <c r="AM144" s="102" t="s">
        <v>632</v>
      </c>
      <c r="AN144" s="100">
        <v>2130.0</v>
      </c>
      <c r="AO144" s="102" t="s">
        <v>110</v>
      </c>
      <c r="AP144" s="102" t="s">
        <v>110</v>
      </c>
      <c r="AQ144" s="102" t="s">
        <v>110</v>
      </c>
      <c r="AR144" s="102" t="s">
        <v>110</v>
      </c>
      <c r="AS144" s="102" t="s">
        <v>110</v>
      </c>
      <c r="AT144" s="102" t="s">
        <v>110</v>
      </c>
      <c r="AU144" s="102" t="s">
        <v>110</v>
      </c>
      <c r="AV144" s="109" t="s">
        <v>646</v>
      </c>
      <c r="AW144" s="102" t="s">
        <v>634</v>
      </c>
      <c r="AX144" s="110" t="s">
        <v>117</v>
      </c>
      <c r="AY144" s="110" t="s">
        <v>132</v>
      </c>
      <c r="AZ144" s="110" t="s">
        <v>635</v>
      </c>
    </row>
    <row r="145">
      <c r="A145" s="38">
        <v>141.0</v>
      </c>
      <c r="B145" s="67" t="s">
        <v>647</v>
      </c>
      <c r="C145" s="82" t="str">
        <f t="shared" si="3"/>
        <v>View</v>
      </c>
      <c r="D145" s="38" t="s">
        <v>648</v>
      </c>
      <c r="E145" s="83">
        <v>0.5579</v>
      </c>
      <c r="F145" s="87" t="str">
        <f t="shared" si="4"/>
        <v>India Equity</v>
      </c>
      <c r="G145" s="71">
        <v>0.0122</v>
      </c>
      <c r="H145" s="72">
        <v>-0.0012</v>
      </c>
      <c r="I145" s="72">
        <v>0.0016</v>
      </c>
      <c r="J145" s="72">
        <v>-0.0027</v>
      </c>
      <c r="K145" s="72">
        <v>0.387</v>
      </c>
      <c r="L145" s="72">
        <v>0.2101</v>
      </c>
      <c r="M145" s="72">
        <v>0.4254</v>
      </c>
      <c r="N145" s="73">
        <v>0.3477</v>
      </c>
      <c r="O145" s="73">
        <v>0.8603</v>
      </c>
      <c r="P145" s="73">
        <v>0.5435</v>
      </c>
      <c r="Q145" s="72">
        <v>0.2169</v>
      </c>
      <c r="R145" s="89">
        <v>2.15</v>
      </c>
      <c r="S145" s="91">
        <v>-74.899751</v>
      </c>
      <c r="T145" s="93">
        <v>69.0</v>
      </c>
      <c r="U145" s="91">
        <v>709.864218</v>
      </c>
      <c r="V145" s="95"/>
      <c r="W145" s="97">
        <v>0.0</v>
      </c>
      <c r="X145" s="99">
        <v>3.0E-4</v>
      </c>
      <c r="Y145" s="100">
        <v>53.0</v>
      </c>
      <c r="Z145" s="100">
        <v>62.0</v>
      </c>
      <c r="AA145" s="97">
        <v>0.0088</v>
      </c>
      <c r="AB145" s="100">
        <v>0.43</v>
      </c>
      <c r="AC145" s="102" t="s">
        <v>386</v>
      </c>
      <c r="AD145" s="102" t="s">
        <v>638</v>
      </c>
      <c r="AE145" s="100">
        <v>29.75</v>
      </c>
      <c r="AF145" s="103">
        <v>38656.0</v>
      </c>
      <c r="AG145" s="100">
        <v>7.68</v>
      </c>
      <c r="AH145" s="100">
        <v>7.68</v>
      </c>
      <c r="AI145" s="103">
        <v>46008.0</v>
      </c>
      <c r="AJ145" s="100">
        <v>1.6273</v>
      </c>
      <c r="AK145" s="102" t="s">
        <v>107</v>
      </c>
      <c r="AL145" s="104"/>
      <c r="AM145" s="102" t="s">
        <v>632</v>
      </c>
      <c r="AN145" s="100">
        <v>2130.0</v>
      </c>
      <c r="AO145" s="102" t="s">
        <v>110</v>
      </c>
      <c r="AP145" s="102" t="s">
        <v>110</v>
      </c>
      <c r="AQ145" s="102" t="s">
        <v>110</v>
      </c>
      <c r="AR145" s="102" t="s">
        <v>110</v>
      </c>
      <c r="AS145" s="102" t="s">
        <v>110</v>
      </c>
      <c r="AT145" s="102" t="s">
        <v>110</v>
      </c>
      <c r="AU145" s="102" t="s">
        <v>110</v>
      </c>
      <c r="AV145" s="109" t="s">
        <v>649</v>
      </c>
      <c r="AW145" s="102" t="s">
        <v>634</v>
      </c>
      <c r="AX145" s="110" t="s">
        <v>117</v>
      </c>
      <c r="AY145" s="110" t="s">
        <v>118</v>
      </c>
      <c r="AZ145" s="110" t="s">
        <v>635</v>
      </c>
    </row>
    <row r="146">
      <c r="A146" s="38">
        <v>142.0</v>
      </c>
      <c r="B146" s="67" t="s">
        <v>650</v>
      </c>
      <c r="C146" s="82" t="str">
        <f t="shared" si="3"/>
        <v>View</v>
      </c>
      <c r="D146" s="38" t="s">
        <v>651</v>
      </c>
      <c r="E146" s="83">
        <v>0.4789</v>
      </c>
      <c r="F146" s="87" t="str">
        <f t="shared" si="4"/>
        <v>India Equity</v>
      </c>
      <c r="G146" s="71">
        <v>0.0093</v>
      </c>
      <c r="H146" s="72">
        <v>6.0E-4</v>
      </c>
      <c r="I146" s="72">
        <v>-0.0362</v>
      </c>
      <c r="J146" s="72">
        <v>0.0137</v>
      </c>
      <c r="K146" s="72">
        <v>0.3421</v>
      </c>
      <c r="L146" s="72">
        <v>0.203</v>
      </c>
      <c r="M146" s="72">
        <v>0.4507</v>
      </c>
      <c r="N146" s="73">
        <v>0.3736</v>
      </c>
      <c r="O146" s="73">
        <v>0.8058</v>
      </c>
      <c r="P146" s="73">
        <v>0.5951</v>
      </c>
      <c r="Q146" s="72">
        <v>0.2264</v>
      </c>
      <c r="R146" s="89">
        <v>2.14</v>
      </c>
      <c r="S146" s="91">
        <v>3.256942</v>
      </c>
      <c r="T146" s="93">
        <v>43.0</v>
      </c>
      <c r="U146" s="91">
        <v>393.916568</v>
      </c>
      <c r="V146" s="95"/>
      <c r="W146" s="97">
        <v>-0.0017</v>
      </c>
      <c r="X146" s="99">
        <v>0.0413</v>
      </c>
      <c r="Y146" s="100">
        <v>29.0</v>
      </c>
      <c r="Z146" s="100">
        <v>75.0</v>
      </c>
      <c r="AA146" s="97">
        <v>0.0081</v>
      </c>
      <c r="AB146" s="100">
        <v>0.43</v>
      </c>
      <c r="AC146" s="102" t="s">
        <v>386</v>
      </c>
      <c r="AD146" s="102" t="s">
        <v>652</v>
      </c>
      <c r="AE146" s="100">
        <v>31.1</v>
      </c>
      <c r="AF146" s="103">
        <v>40588.0</v>
      </c>
      <c r="AG146" s="100">
        <v>2.27</v>
      </c>
      <c r="AH146" s="100">
        <v>2.27</v>
      </c>
      <c r="AI146" s="103">
        <v>46000.0</v>
      </c>
      <c r="AJ146" s="100">
        <v>0.9048</v>
      </c>
      <c r="AK146" s="102" t="s">
        <v>107</v>
      </c>
      <c r="AL146" s="104"/>
      <c r="AM146" s="102" t="s">
        <v>632</v>
      </c>
      <c r="AN146" s="100">
        <v>2130.0</v>
      </c>
      <c r="AO146" s="102" t="s">
        <v>110</v>
      </c>
      <c r="AP146" s="102" t="s">
        <v>110</v>
      </c>
      <c r="AQ146" s="102" t="s">
        <v>110</v>
      </c>
      <c r="AR146" s="102" t="s">
        <v>110</v>
      </c>
      <c r="AS146" s="102" t="s">
        <v>110</v>
      </c>
      <c r="AT146" s="102" t="s">
        <v>110</v>
      </c>
      <c r="AU146" s="102" t="s">
        <v>110</v>
      </c>
      <c r="AV146" s="109" t="s">
        <v>653</v>
      </c>
      <c r="AW146" s="102" t="s">
        <v>634</v>
      </c>
      <c r="AX146" s="110" t="s">
        <v>117</v>
      </c>
      <c r="AY146" s="110" t="s">
        <v>118</v>
      </c>
      <c r="AZ146" s="110" t="s">
        <v>635</v>
      </c>
    </row>
    <row r="147">
      <c r="A147" s="38">
        <v>143.0</v>
      </c>
      <c r="B147" s="67" t="s">
        <v>632</v>
      </c>
      <c r="C147" s="82" t="str">
        <f t="shared" si="3"/>
        <v>View</v>
      </c>
      <c r="D147" s="38" t="s">
        <v>654</v>
      </c>
      <c r="E147" s="83">
        <v>0.3785</v>
      </c>
      <c r="F147" s="87" t="str">
        <f t="shared" si="4"/>
        <v>India Equity</v>
      </c>
      <c r="G147" s="71">
        <v>0.0061</v>
      </c>
      <c r="H147" s="72">
        <v>0.0044</v>
      </c>
      <c r="I147" s="72">
        <v>-0.0269</v>
      </c>
      <c r="J147" s="72">
        <v>0.0172</v>
      </c>
      <c r="K147" s="72">
        <v>0.3184</v>
      </c>
      <c r="L147" s="72">
        <v>0.2157</v>
      </c>
      <c r="M147" s="72">
        <v>0.4232</v>
      </c>
      <c r="N147" s="73">
        <v>0.3164</v>
      </c>
      <c r="O147" s="73">
        <v>0.6392</v>
      </c>
      <c r="P147" s="73">
        <v>0.5432</v>
      </c>
      <c r="Q147" s="72">
        <v>0.2157</v>
      </c>
      <c r="R147" s="89">
        <v>2.07</v>
      </c>
      <c r="S147" s="91">
        <v>-212.214734</v>
      </c>
      <c r="T147" s="93">
        <v>171.0</v>
      </c>
      <c r="U147" s="91">
        <v>9655.502924</v>
      </c>
      <c r="V147" s="100" t="s">
        <v>156</v>
      </c>
      <c r="W147" s="97">
        <v>0.0039</v>
      </c>
      <c r="X147" s="99">
        <v>0.0</v>
      </c>
      <c r="Y147" s="100">
        <v>34.0</v>
      </c>
      <c r="Z147" s="100">
        <v>85.0</v>
      </c>
      <c r="AA147" s="97">
        <v>0.0083</v>
      </c>
      <c r="AB147" s="100">
        <v>0.5</v>
      </c>
      <c r="AC147" s="102" t="s">
        <v>386</v>
      </c>
      <c r="AD147" s="102" t="s">
        <v>511</v>
      </c>
      <c r="AE147" s="100">
        <v>24.43</v>
      </c>
      <c r="AF147" s="103">
        <v>40941.0</v>
      </c>
      <c r="AG147" s="100">
        <v>13.01</v>
      </c>
      <c r="AH147" s="100">
        <v>0.75</v>
      </c>
      <c r="AI147" s="103">
        <v>45643.0</v>
      </c>
      <c r="AJ147" s="100" t="s">
        <v>110</v>
      </c>
      <c r="AK147" s="102" t="s">
        <v>135</v>
      </c>
      <c r="AL147" s="102" t="s">
        <v>169</v>
      </c>
      <c r="AM147" s="102" t="s">
        <v>632</v>
      </c>
      <c r="AN147" s="100">
        <v>2130.0</v>
      </c>
      <c r="AO147" s="102" t="s">
        <v>110</v>
      </c>
      <c r="AP147" s="102" t="s">
        <v>110</v>
      </c>
      <c r="AQ147" s="102" t="s">
        <v>110</v>
      </c>
      <c r="AR147" s="102" t="s">
        <v>110</v>
      </c>
      <c r="AS147" s="102" t="s">
        <v>110</v>
      </c>
      <c r="AT147" s="102" t="s">
        <v>110</v>
      </c>
      <c r="AU147" s="102" t="s">
        <v>110</v>
      </c>
      <c r="AV147" s="109" t="s">
        <v>655</v>
      </c>
      <c r="AW147" s="102" t="s">
        <v>634</v>
      </c>
      <c r="AX147" s="110" t="s">
        <v>117</v>
      </c>
      <c r="AY147" s="110" t="s">
        <v>132</v>
      </c>
      <c r="AZ147" s="110" t="s">
        <v>635</v>
      </c>
    </row>
    <row r="148">
      <c r="A148" s="38">
        <v>144.0</v>
      </c>
      <c r="B148" s="67" t="s">
        <v>656</v>
      </c>
      <c r="C148" s="82" t="str">
        <f t="shared" si="3"/>
        <v>View</v>
      </c>
      <c r="D148" s="38" t="s">
        <v>657</v>
      </c>
      <c r="E148" s="83">
        <v>0.5353</v>
      </c>
      <c r="F148" s="87" t="str">
        <f t="shared" si="4"/>
        <v>India Equity</v>
      </c>
      <c r="G148" s="71">
        <v>0.0148</v>
      </c>
      <c r="H148" s="72">
        <v>0.0047</v>
      </c>
      <c r="I148" s="72">
        <v>-0.0462</v>
      </c>
      <c r="J148" s="72">
        <v>-0.0347</v>
      </c>
      <c r="K148" s="72">
        <v>0.4001</v>
      </c>
      <c r="L148" s="72">
        <v>0.2901</v>
      </c>
      <c r="M148" s="72">
        <v>0.3664</v>
      </c>
      <c r="N148" s="73">
        <v>0.2427</v>
      </c>
      <c r="O148" s="73">
        <v>0.8549</v>
      </c>
      <c r="P148" s="73">
        <v>0.3695</v>
      </c>
      <c r="Q148" s="72">
        <v>0.2989</v>
      </c>
      <c r="R148" s="89">
        <v>1.32</v>
      </c>
      <c r="S148" s="91">
        <v>-50.097758</v>
      </c>
      <c r="T148" s="93">
        <v>72.0</v>
      </c>
      <c r="U148" s="91">
        <v>209.985262</v>
      </c>
      <c r="V148" s="95"/>
      <c r="W148" s="97">
        <v>0.0</v>
      </c>
      <c r="X148" s="99">
        <v>0.022</v>
      </c>
      <c r="Y148" s="100">
        <v>72.0</v>
      </c>
      <c r="Z148" s="100">
        <v>48.0</v>
      </c>
      <c r="AA148" s="97">
        <v>0.0078</v>
      </c>
      <c r="AB148" s="100">
        <v>0.52</v>
      </c>
      <c r="AC148" s="102" t="s">
        <v>386</v>
      </c>
      <c r="AD148" s="102" t="s">
        <v>638</v>
      </c>
      <c r="AE148" s="100">
        <v>29.1</v>
      </c>
      <c r="AF148" s="103">
        <v>34456.0</v>
      </c>
      <c r="AG148" s="100">
        <v>0.64</v>
      </c>
      <c r="AH148" s="100">
        <v>0.42</v>
      </c>
      <c r="AI148" s="103">
        <v>45995.0</v>
      </c>
      <c r="AJ148" s="100">
        <v>4.9531</v>
      </c>
      <c r="AK148" s="102" t="s">
        <v>107</v>
      </c>
      <c r="AL148" s="104"/>
      <c r="AM148" s="102" t="s">
        <v>632</v>
      </c>
      <c r="AN148" s="100">
        <v>2130.0</v>
      </c>
      <c r="AO148" s="102" t="s">
        <v>110</v>
      </c>
      <c r="AP148" s="102" t="s">
        <v>110</v>
      </c>
      <c r="AQ148" s="102" t="s">
        <v>110</v>
      </c>
      <c r="AR148" s="102" t="s">
        <v>110</v>
      </c>
      <c r="AS148" s="102" t="s">
        <v>110</v>
      </c>
      <c r="AT148" s="102" t="s">
        <v>110</v>
      </c>
      <c r="AU148" s="102" t="s">
        <v>110</v>
      </c>
      <c r="AV148" s="109" t="s">
        <v>658</v>
      </c>
      <c r="AW148" s="102" t="s">
        <v>634</v>
      </c>
      <c r="AX148" s="110" t="s">
        <v>117</v>
      </c>
      <c r="AY148" s="110" t="s">
        <v>118</v>
      </c>
      <c r="AZ148" s="110" t="s">
        <v>635</v>
      </c>
    </row>
    <row r="149">
      <c r="A149" s="38">
        <v>145.0</v>
      </c>
      <c r="B149" s="67" t="s">
        <v>659</v>
      </c>
      <c r="C149" s="82" t="str">
        <f t="shared" si="3"/>
        <v>View</v>
      </c>
      <c r="D149" s="38" t="s">
        <v>660</v>
      </c>
      <c r="E149" s="83">
        <v>1.5751</v>
      </c>
      <c r="F149" s="87" t="str">
        <f t="shared" si="4"/>
        <v>China Region</v>
      </c>
      <c r="G149" s="71">
        <v>0.0132</v>
      </c>
      <c r="H149" s="72">
        <v>0.038</v>
      </c>
      <c r="I149" s="72">
        <v>0.3567</v>
      </c>
      <c r="J149" s="72">
        <v>0.5934</v>
      </c>
      <c r="K149" s="72">
        <v>2.194</v>
      </c>
      <c r="L149" s="72">
        <v>0.4034</v>
      </c>
      <c r="M149" s="72">
        <v>1.9892</v>
      </c>
      <c r="N149" s="73">
        <v>0.7545</v>
      </c>
      <c r="O149" s="73">
        <v>2.8423</v>
      </c>
      <c r="P149" s="73">
        <v>1.357</v>
      </c>
      <c r="Q149" s="72">
        <v>0.5172</v>
      </c>
      <c r="R149" s="89">
        <v>3.92</v>
      </c>
      <c r="S149" s="91" t="s">
        <v>110</v>
      </c>
      <c r="T149" s="93">
        <v>35.0</v>
      </c>
      <c r="U149" s="91">
        <v>348.841543</v>
      </c>
      <c r="V149" s="95"/>
      <c r="W149" s="97">
        <v>0.0</v>
      </c>
      <c r="X149" s="99">
        <v>0.1119</v>
      </c>
      <c r="Y149" s="100">
        <v>1.0</v>
      </c>
      <c r="Z149" s="100">
        <v>1.0</v>
      </c>
      <c r="AA149" s="97">
        <v>0.0138</v>
      </c>
      <c r="AB149" s="100">
        <v>1.43</v>
      </c>
      <c r="AC149" s="102" t="s">
        <v>386</v>
      </c>
      <c r="AD149" s="102" t="s">
        <v>661</v>
      </c>
      <c r="AE149" s="100">
        <v>29.52</v>
      </c>
      <c r="AF149" s="103">
        <v>31769.0</v>
      </c>
      <c r="AG149" s="100">
        <v>3.34</v>
      </c>
      <c r="AH149" s="100">
        <v>3.34</v>
      </c>
      <c r="AI149" s="103">
        <v>46020.0</v>
      </c>
      <c r="AJ149" s="100">
        <v>6.2002</v>
      </c>
      <c r="AK149" s="102" t="s">
        <v>107</v>
      </c>
      <c r="AL149" s="102" t="s">
        <v>618</v>
      </c>
      <c r="AM149" s="102" t="s">
        <v>662</v>
      </c>
      <c r="AN149" s="100">
        <v>2140.0</v>
      </c>
      <c r="AO149" s="102" t="s">
        <v>110</v>
      </c>
      <c r="AP149" s="102" t="s">
        <v>110</v>
      </c>
      <c r="AQ149" s="102" t="s">
        <v>110</v>
      </c>
      <c r="AR149" s="102" t="s">
        <v>110</v>
      </c>
      <c r="AS149" s="102" t="s">
        <v>110</v>
      </c>
      <c r="AT149" s="102" t="s">
        <v>110</v>
      </c>
      <c r="AU149" s="102" t="s">
        <v>110</v>
      </c>
      <c r="AV149" s="109" t="s">
        <v>663</v>
      </c>
      <c r="AW149" s="102" t="s">
        <v>664</v>
      </c>
      <c r="AX149" s="110" t="s">
        <v>117</v>
      </c>
      <c r="AY149" s="110" t="s">
        <v>620</v>
      </c>
      <c r="AZ149" s="110" t="s">
        <v>665</v>
      </c>
    </row>
    <row r="150">
      <c r="A150" s="38">
        <v>146.0</v>
      </c>
      <c r="B150" s="67" t="s">
        <v>666</v>
      </c>
      <c r="C150" s="82" t="str">
        <f t="shared" si="3"/>
        <v>View</v>
      </c>
      <c r="D150" s="38" t="s">
        <v>667</v>
      </c>
      <c r="E150" s="83">
        <v>1.0958</v>
      </c>
      <c r="F150" s="87" t="str">
        <f t="shared" si="4"/>
        <v>China Region</v>
      </c>
      <c r="G150" s="71">
        <v>0.0019</v>
      </c>
      <c r="H150" s="72">
        <v>0.0332</v>
      </c>
      <c r="I150" s="72">
        <v>0.1888</v>
      </c>
      <c r="J150" s="72">
        <v>0.3579</v>
      </c>
      <c r="K150" s="72">
        <v>1.0462</v>
      </c>
      <c r="L150" s="72">
        <v>0.2834</v>
      </c>
      <c r="M150" s="72">
        <v>0.8736</v>
      </c>
      <c r="N150" s="73">
        <v>0.4878</v>
      </c>
      <c r="O150" s="73">
        <v>1.9609</v>
      </c>
      <c r="P150" s="73">
        <v>0.8391</v>
      </c>
      <c r="Q150" s="72">
        <v>0.38</v>
      </c>
      <c r="R150" s="89">
        <v>2.32</v>
      </c>
      <c r="S150" s="91">
        <v>-50.553049</v>
      </c>
      <c r="T150" s="93">
        <v>134.0</v>
      </c>
      <c r="U150" s="91">
        <v>608.406362</v>
      </c>
      <c r="V150" s="95"/>
      <c r="W150" s="97">
        <v>0.0</v>
      </c>
      <c r="X150" s="99">
        <v>0.0243</v>
      </c>
      <c r="Y150" s="100">
        <v>49.0</v>
      </c>
      <c r="Z150" s="100">
        <v>1.0</v>
      </c>
      <c r="AA150" s="97">
        <v>0.0135</v>
      </c>
      <c r="AB150" s="100">
        <v>1.14</v>
      </c>
      <c r="AC150" s="102" t="s">
        <v>386</v>
      </c>
      <c r="AD150" s="102" t="s">
        <v>668</v>
      </c>
      <c r="AE150" s="100">
        <v>20.04</v>
      </c>
      <c r="AF150" s="103">
        <v>43041.0</v>
      </c>
      <c r="AG150" s="100">
        <v>8.17</v>
      </c>
      <c r="AH150" s="100">
        <v>3.42</v>
      </c>
      <c r="AI150" s="103">
        <v>46010.0</v>
      </c>
      <c r="AJ150" s="100">
        <v>1.4561</v>
      </c>
      <c r="AK150" s="102" t="s">
        <v>135</v>
      </c>
      <c r="AL150" s="102" t="s">
        <v>129</v>
      </c>
      <c r="AM150" s="102" t="s">
        <v>662</v>
      </c>
      <c r="AN150" s="100">
        <v>2140.0</v>
      </c>
      <c r="AO150" s="102" t="s">
        <v>110</v>
      </c>
      <c r="AP150" s="102" t="s">
        <v>110</v>
      </c>
      <c r="AQ150" s="102" t="s">
        <v>110</v>
      </c>
      <c r="AR150" s="102" t="s">
        <v>110</v>
      </c>
      <c r="AS150" s="102" t="s">
        <v>110</v>
      </c>
      <c r="AT150" s="102" t="s">
        <v>110</v>
      </c>
      <c r="AU150" s="102" t="s">
        <v>110</v>
      </c>
      <c r="AV150" s="109" t="s">
        <v>669</v>
      </c>
      <c r="AW150" s="102" t="s">
        <v>664</v>
      </c>
      <c r="AX150" s="110" t="s">
        <v>117</v>
      </c>
      <c r="AY150" s="110" t="s">
        <v>132</v>
      </c>
      <c r="AZ150" s="110" t="s">
        <v>665</v>
      </c>
    </row>
    <row r="151">
      <c r="A151" s="38">
        <v>147.0</v>
      </c>
      <c r="B151" s="67" t="s">
        <v>670</v>
      </c>
      <c r="C151" s="82" t="str">
        <f t="shared" si="3"/>
        <v>View</v>
      </c>
      <c r="D151" s="38" t="s">
        <v>671</v>
      </c>
      <c r="E151" s="83">
        <v>1.026</v>
      </c>
      <c r="F151" s="87" t="str">
        <f t="shared" si="4"/>
        <v>China Region</v>
      </c>
      <c r="G151" s="71">
        <v>0.0059</v>
      </c>
      <c r="H151" s="72">
        <v>0.0279</v>
      </c>
      <c r="I151" s="72">
        <v>0.1492</v>
      </c>
      <c r="J151" s="72">
        <v>0.3078</v>
      </c>
      <c r="K151" s="72">
        <v>0.9571</v>
      </c>
      <c r="L151" s="72">
        <v>0.2971</v>
      </c>
      <c r="M151" s="72">
        <v>0.7555</v>
      </c>
      <c r="N151" s="73">
        <v>0.4235</v>
      </c>
      <c r="O151" s="73">
        <v>1.8565</v>
      </c>
      <c r="P151" s="73">
        <v>0.7351</v>
      </c>
      <c r="Q151" s="72">
        <v>0.3888</v>
      </c>
      <c r="R151" s="89">
        <v>1.97</v>
      </c>
      <c r="S151" s="91">
        <v>-125.184808</v>
      </c>
      <c r="T151" s="93">
        <v>94.0</v>
      </c>
      <c r="U151" s="91">
        <v>7109.038115</v>
      </c>
      <c r="V151" s="95"/>
      <c r="W151" s="97">
        <v>0.0183</v>
      </c>
      <c r="X151" s="99">
        <v>0.0155</v>
      </c>
      <c r="Y151" s="100">
        <v>84.0</v>
      </c>
      <c r="Z151" s="100">
        <v>3.0</v>
      </c>
      <c r="AA151" s="97">
        <v>0.0135</v>
      </c>
      <c r="AB151" s="100">
        <v>1.13</v>
      </c>
      <c r="AC151" s="102" t="s">
        <v>386</v>
      </c>
      <c r="AD151" s="102" t="s">
        <v>511</v>
      </c>
      <c r="AE151" s="100">
        <v>20.05</v>
      </c>
      <c r="AF151" s="103">
        <v>36697.0</v>
      </c>
      <c r="AG151" s="100">
        <v>13.01</v>
      </c>
      <c r="AH151" s="100">
        <v>0.75</v>
      </c>
      <c r="AI151" s="103">
        <v>46007.0</v>
      </c>
      <c r="AJ151" s="100">
        <v>2.8162</v>
      </c>
      <c r="AK151" s="102" t="s">
        <v>107</v>
      </c>
      <c r="AL151" s="102" t="s">
        <v>129</v>
      </c>
      <c r="AM151" s="102" t="s">
        <v>662</v>
      </c>
      <c r="AN151" s="100">
        <v>2140.0</v>
      </c>
      <c r="AO151" s="102" t="s">
        <v>110</v>
      </c>
      <c r="AP151" s="102" t="s">
        <v>110</v>
      </c>
      <c r="AQ151" s="102" t="s">
        <v>110</v>
      </c>
      <c r="AR151" s="102" t="s">
        <v>110</v>
      </c>
      <c r="AS151" s="102" t="s">
        <v>110</v>
      </c>
      <c r="AT151" s="102" t="s">
        <v>110</v>
      </c>
      <c r="AU151" s="102" t="s">
        <v>110</v>
      </c>
      <c r="AV151" s="109" t="s">
        <v>672</v>
      </c>
      <c r="AW151" s="102" t="s">
        <v>664</v>
      </c>
      <c r="AX151" s="110" t="s">
        <v>117</v>
      </c>
      <c r="AY151" s="110" t="s">
        <v>132</v>
      </c>
      <c r="AZ151" s="110" t="s">
        <v>665</v>
      </c>
    </row>
    <row r="152">
      <c r="A152" s="38">
        <v>148.0</v>
      </c>
      <c r="B152" s="67" t="s">
        <v>673</v>
      </c>
      <c r="C152" s="82" t="str">
        <f t="shared" si="3"/>
        <v>View</v>
      </c>
      <c r="D152" s="38" t="s">
        <v>674</v>
      </c>
      <c r="E152" s="83">
        <v>0.7249</v>
      </c>
      <c r="F152" s="87" t="str">
        <f t="shared" si="4"/>
        <v>China Region</v>
      </c>
      <c r="G152" s="71">
        <v>0.0091</v>
      </c>
      <c r="H152" s="72">
        <v>0.0494</v>
      </c>
      <c r="I152" s="72">
        <v>0.2943</v>
      </c>
      <c r="J152" s="72">
        <v>0.4963</v>
      </c>
      <c r="K152" s="72">
        <v>0.7037</v>
      </c>
      <c r="L152" s="72">
        <v>0.496</v>
      </c>
      <c r="M152" s="72">
        <v>0.1687</v>
      </c>
      <c r="N152" s="73">
        <v>-0.0131</v>
      </c>
      <c r="O152" s="73">
        <v>1.4731</v>
      </c>
      <c r="P152" s="73">
        <v>-0.0243</v>
      </c>
      <c r="Q152" s="72">
        <v>0.5829</v>
      </c>
      <c r="R152" s="89">
        <v>0.26</v>
      </c>
      <c r="S152" s="91">
        <v>244.778838</v>
      </c>
      <c r="T152" s="93">
        <v>87.0</v>
      </c>
      <c r="U152" s="91">
        <v>1790.92324</v>
      </c>
      <c r="V152" s="95"/>
      <c r="W152" s="97">
        <v>0.0</v>
      </c>
      <c r="X152" s="99">
        <v>0.0167</v>
      </c>
      <c r="Y152" s="100">
        <v>10.0</v>
      </c>
      <c r="Z152" s="100">
        <v>4.0</v>
      </c>
      <c r="AA152" s="97">
        <v>0.0134</v>
      </c>
      <c r="AB152" s="100">
        <v>1.09</v>
      </c>
      <c r="AC152" s="102" t="s">
        <v>386</v>
      </c>
      <c r="AD152" s="102" t="s">
        <v>675</v>
      </c>
      <c r="AE152" s="100">
        <v>19.34</v>
      </c>
      <c r="AF152" s="103">
        <v>35004.0</v>
      </c>
      <c r="AG152" s="100">
        <v>7.75</v>
      </c>
      <c r="AH152" s="100">
        <v>4.92</v>
      </c>
      <c r="AI152" s="103">
        <v>46003.0</v>
      </c>
      <c r="AJ152" s="100">
        <v>0.954</v>
      </c>
      <c r="AK152" s="102" t="s">
        <v>107</v>
      </c>
      <c r="AL152" s="104"/>
      <c r="AM152" s="102" t="s">
        <v>662</v>
      </c>
      <c r="AN152" s="100">
        <v>2140.0</v>
      </c>
      <c r="AO152" s="102" t="s">
        <v>110</v>
      </c>
      <c r="AP152" s="102" t="s">
        <v>110</v>
      </c>
      <c r="AQ152" s="102" t="s">
        <v>110</v>
      </c>
      <c r="AR152" s="102" t="s">
        <v>110</v>
      </c>
      <c r="AS152" s="102" t="s">
        <v>110</v>
      </c>
      <c r="AT152" s="102" t="s">
        <v>110</v>
      </c>
      <c r="AU152" s="102" t="s">
        <v>110</v>
      </c>
      <c r="AV152" s="109" t="s">
        <v>676</v>
      </c>
      <c r="AW152" s="102" t="s">
        <v>664</v>
      </c>
      <c r="AX152" s="110" t="s">
        <v>117</v>
      </c>
      <c r="AY152" s="110" t="s">
        <v>118</v>
      </c>
      <c r="AZ152" s="110" t="s">
        <v>665</v>
      </c>
    </row>
    <row r="153">
      <c r="A153" s="38">
        <v>149.0</v>
      </c>
      <c r="B153" s="67" t="s">
        <v>677</v>
      </c>
      <c r="C153" s="82" t="str">
        <f t="shared" si="3"/>
        <v>View</v>
      </c>
      <c r="D153" s="38" t="s">
        <v>678</v>
      </c>
      <c r="E153" s="83">
        <v>0.1749</v>
      </c>
      <c r="F153" s="87" t="str">
        <f t="shared" si="4"/>
        <v>China Region</v>
      </c>
      <c r="G153" s="71">
        <v>0.0056</v>
      </c>
      <c r="H153" s="72">
        <v>0.0243</v>
      </c>
      <c r="I153" s="72">
        <v>0.3106</v>
      </c>
      <c r="J153" s="72">
        <v>0.4188</v>
      </c>
      <c r="K153" s="72">
        <v>0.2717</v>
      </c>
      <c r="L153" s="72">
        <v>0.5127</v>
      </c>
      <c r="M153" s="72">
        <v>-0.0525</v>
      </c>
      <c r="N153" s="73">
        <v>-0.1699</v>
      </c>
      <c r="O153" s="73">
        <v>0.4447</v>
      </c>
      <c r="P153" s="73">
        <v>-0.336</v>
      </c>
      <c r="Q153" s="72">
        <v>0.5127</v>
      </c>
      <c r="R153" s="89">
        <v>-0.06</v>
      </c>
      <c r="S153" s="91">
        <v>-4.509157</v>
      </c>
      <c r="T153" s="93">
        <v>54.0</v>
      </c>
      <c r="U153" s="91">
        <v>224.176525</v>
      </c>
      <c r="V153" s="95"/>
      <c r="W153" s="97">
        <v>0.0</v>
      </c>
      <c r="X153" s="99">
        <v>0.0153</v>
      </c>
      <c r="Y153" s="100">
        <v>31.0</v>
      </c>
      <c r="Z153" s="100">
        <v>37.0</v>
      </c>
      <c r="AA153" s="97">
        <v>0.0145</v>
      </c>
      <c r="AB153" s="100">
        <v>0.71</v>
      </c>
      <c r="AC153" s="102" t="s">
        <v>386</v>
      </c>
      <c r="AD153" s="102" t="s">
        <v>679</v>
      </c>
      <c r="AE153" s="100">
        <v>16.75</v>
      </c>
      <c r="AF153" s="103">
        <v>41702.0</v>
      </c>
      <c r="AG153" s="100">
        <v>9.61</v>
      </c>
      <c r="AH153" s="100">
        <v>9.61</v>
      </c>
      <c r="AI153" s="103">
        <v>46013.0</v>
      </c>
      <c r="AJ153" s="100">
        <v>0.4832</v>
      </c>
      <c r="AK153" s="102" t="s">
        <v>107</v>
      </c>
      <c r="AL153" s="102" t="s">
        <v>129</v>
      </c>
      <c r="AM153" s="102" t="s">
        <v>662</v>
      </c>
      <c r="AN153" s="100">
        <v>2140.0</v>
      </c>
      <c r="AO153" s="102" t="s">
        <v>110</v>
      </c>
      <c r="AP153" s="102" t="s">
        <v>110</v>
      </c>
      <c r="AQ153" s="102" t="s">
        <v>110</v>
      </c>
      <c r="AR153" s="102" t="s">
        <v>110</v>
      </c>
      <c r="AS153" s="102" t="s">
        <v>110</v>
      </c>
      <c r="AT153" s="102" t="s">
        <v>110</v>
      </c>
      <c r="AU153" s="102" t="s">
        <v>110</v>
      </c>
      <c r="AV153" s="109" t="s">
        <v>680</v>
      </c>
      <c r="AW153" s="102" t="s">
        <v>664</v>
      </c>
      <c r="AX153" s="110" t="s">
        <v>117</v>
      </c>
      <c r="AY153" s="110" t="s">
        <v>132</v>
      </c>
      <c r="AZ153" s="110" t="s">
        <v>665</v>
      </c>
    </row>
    <row r="154">
      <c r="A154" s="38">
        <v>150.0</v>
      </c>
      <c r="B154" s="67" t="s">
        <v>662</v>
      </c>
      <c r="C154" s="82" t="str">
        <f t="shared" si="3"/>
        <v>View</v>
      </c>
      <c r="D154" s="38" t="s">
        <v>681</v>
      </c>
      <c r="E154" s="83">
        <v>0.3224</v>
      </c>
      <c r="F154" s="87" t="str">
        <f t="shared" si="4"/>
        <v>China Region</v>
      </c>
      <c r="G154" s="71">
        <v>0.0073</v>
      </c>
      <c r="H154" s="72">
        <v>0.0428</v>
      </c>
      <c r="I154" s="72">
        <v>0.113</v>
      </c>
      <c r="J154" s="72">
        <v>0.3468</v>
      </c>
      <c r="K154" s="72">
        <v>0.3894</v>
      </c>
      <c r="L154" s="72">
        <v>0.5808</v>
      </c>
      <c r="M154" s="72">
        <v>-0.0539</v>
      </c>
      <c r="N154" s="73">
        <v>-0.1639</v>
      </c>
      <c r="O154" s="73">
        <v>0.7287</v>
      </c>
      <c r="P154" s="73">
        <v>-0.3138</v>
      </c>
      <c r="Q154" s="72">
        <v>0.6079</v>
      </c>
      <c r="R154" s="89">
        <v>-0.12</v>
      </c>
      <c r="S154" s="91">
        <v>-163.467835</v>
      </c>
      <c r="T154" s="93">
        <v>59.0</v>
      </c>
      <c r="U154" s="91">
        <v>6643.513013</v>
      </c>
      <c r="V154" s="100" t="s">
        <v>156</v>
      </c>
      <c r="W154" s="97">
        <v>0.0183</v>
      </c>
      <c r="X154" s="99">
        <v>0.0232</v>
      </c>
      <c r="Y154" s="100">
        <v>68.0</v>
      </c>
      <c r="Z154" s="100">
        <v>12.0</v>
      </c>
      <c r="AA154" s="97">
        <v>0.0183</v>
      </c>
      <c r="AB154" s="100">
        <v>1.01</v>
      </c>
      <c r="AC154" s="102" t="s">
        <v>386</v>
      </c>
      <c r="AD154" s="102" t="s">
        <v>682</v>
      </c>
      <c r="AE154" s="100">
        <v>10.82</v>
      </c>
      <c r="AF154" s="103">
        <v>38265.0</v>
      </c>
      <c r="AG154" s="100">
        <v>13.09</v>
      </c>
      <c r="AH154" s="100">
        <v>0.75</v>
      </c>
      <c r="AI154" s="103">
        <v>46007.0</v>
      </c>
      <c r="AJ154" s="100">
        <v>0.416</v>
      </c>
      <c r="AK154" s="102" t="s">
        <v>135</v>
      </c>
      <c r="AL154" s="102" t="s">
        <v>129</v>
      </c>
      <c r="AM154" s="102" t="s">
        <v>662</v>
      </c>
      <c r="AN154" s="100">
        <v>2140.0</v>
      </c>
      <c r="AO154" s="102" t="s">
        <v>110</v>
      </c>
      <c r="AP154" s="102" t="s">
        <v>110</v>
      </c>
      <c r="AQ154" s="102" t="s">
        <v>110</v>
      </c>
      <c r="AR154" s="102" t="s">
        <v>110</v>
      </c>
      <c r="AS154" s="102" t="s">
        <v>110</v>
      </c>
      <c r="AT154" s="102" t="s">
        <v>110</v>
      </c>
      <c r="AU154" s="102" t="s">
        <v>110</v>
      </c>
      <c r="AV154" s="109" t="s">
        <v>683</v>
      </c>
      <c r="AW154" s="102" t="s">
        <v>664</v>
      </c>
      <c r="AX154" s="110" t="s">
        <v>117</v>
      </c>
      <c r="AY154" s="110" t="s">
        <v>132</v>
      </c>
      <c r="AZ154" s="110" t="s">
        <v>665</v>
      </c>
    </row>
    <row r="155">
      <c r="A155" s="38">
        <v>151.0</v>
      </c>
      <c r="B155" s="67" t="s">
        <v>684</v>
      </c>
      <c r="C155" s="82" t="str">
        <f t="shared" si="3"/>
        <v>View</v>
      </c>
      <c r="D155" s="38" t="s">
        <v>685</v>
      </c>
      <c r="E155" s="83">
        <v>0.1923</v>
      </c>
      <c r="F155" s="87" t="str">
        <f t="shared" si="4"/>
        <v>China Region</v>
      </c>
      <c r="G155" s="71">
        <v>0.0163</v>
      </c>
      <c r="H155" s="72">
        <v>0.0472</v>
      </c>
      <c r="I155" s="72">
        <v>0.3377</v>
      </c>
      <c r="J155" s="72">
        <v>0.5069</v>
      </c>
      <c r="K155" s="72">
        <v>0.2806</v>
      </c>
      <c r="L155" s="72">
        <v>0.4771</v>
      </c>
      <c r="M155" s="72">
        <v>-0.1036</v>
      </c>
      <c r="N155" s="73">
        <v>-0.2895</v>
      </c>
      <c r="O155" s="73">
        <v>0.4417</v>
      </c>
      <c r="P155" s="73">
        <v>-0.562</v>
      </c>
      <c r="Q155" s="72">
        <v>0.4905</v>
      </c>
      <c r="R155" s="89">
        <v>-0.25</v>
      </c>
      <c r="S155" s="91" t="s">
        <v>110</v>
      </c>
      <c r="T155" s="93">
        <v>68.0</v>
      </c>
      <c r="U155" s="91">
        <v>282.035946</v>
      </c>
      <c r="V155" s="95"/>
      <c r="W155" s="97">
        <v>0.0</v>
      </c>
      <c r="X155" s="99">
        <v>0.0145</v>
      </c>
      <c r="Y155" s="100">
        <v>100.0</v>
      </c>
      <c r="Z155" s="100">
        <v>50.0</v>
      </c>
      <c r="AA155" s="97">
        <v>0.0139</v>
      </c>
      <c r="AB155" s="100">
        <v>0.82</v>
      </c>
      <c r="AC155" s="102" t="s">
        <v>386</v>
      </c>
      <c r="AD155" s="104"/>
      <c r="AE155" s="100">
        <v>19.04</v>
      </c>
      <c r="AF155" s="103">
        <v>38988.0</v>
      </c>
      <c r="AG155" s="100">
        <v>4.7</v>
      </c>
      <c r="AH155" s="100">
        <v>4.7</v>
      </c>
      <c r="AI155" s="103">
        <v>46010.0</v>
      </c>
      <c r="AJ155" s="100">
        <v>0.2629</v>
      </c>
      <c r="AK155" s="102" t="s">
        <v>107</v>
      </c>
      <c r="AL155" s="102" t="s">
        <v>618</v>
      </c>
      <c r="AM155" s="102" t="s">
        <v>662</v>
      </c>
      <c r="AN155" s="100">
        <v>2140.0</v>
      </c>
      <c r="AO155" s="102" t="s">
        <v>110</v>
      </c>
      <c r="AP155" s="102" t="s">
        <v>110</v>
      </c>
      <c r="AQ155" s="102" t="s">
        <v>110</v>
      </c>
      <c r="AR155" s="102" t="s">
        <v>110</v>
      </c>
      <c r="AS155" s="102" t="s">
        <v>110</v>
      </c>
      <c r="AT155" s="102" t="s">
        <v>110</v>
      </c>
      <c r="AU155" s="102" t="s">
        <v>110</v>
      </c>
      <c r="AV155" s="109" t="s">
        <v>686</v>
      </c>
      <c r="AW155" s="102" t="s">
        <v>664</v>
      </c>
      <c r="AX155" s="110" t="s">
        <v>117</v>
      </c>
      <c r="AY155" s="110" t="s">
        <v>620</v>
      </c>
      <c r="AZ155" s="110" t="s">
        <v>665</v>
      </c>
    </row>
    <row r="156">
      <c r="A156" s="38">
        <v>152.0</v>
      </c>
      <c r="B156" s="67" t="s">
        <v>687</v>
      </c>
      <c r="C156" s="82" t="str">
        <f t="shared" si="3"/>
        <v>View</v>
      </c>
      <c r="D156" s="38" t="s">
        <v>688</v>
      </c>
      <c r="E156" s="83">
        <v>0.4718</v>
      </c>
      <c r="F156" s="87" t="str">
        <f t="shared" si="4"/>
        <v>Latin America Stock</v>
      </c>
      <c r="G156" s="71">
        <v>0.0118</v>
      </c>
      <c r="H156" s="72">
        <v>0.0258</v>
      </c>
      <c r="I156" s="72">
        <v>0.1601</v>
      </c>
      <c r="J156" s="72">
        <v>0.5989</v>
      </c>
      <c r="K156" s="72">
        <v>0.5362</v>
      </c>
      <c r="L156" s="72">
        <v>0.2939</v>
      </c>
      <c r="M156" s="72">
        <v>0.4881</v>
      </c>
      <c r="N156" s="73">
        <v>0.2122</v>
      </c>
      <c r="O156" s="73">
        <v>0.9464</v>
      </c>
      <c r="P156" s="73">
        <v>0.3778</v>
      </c>
      <c r="Q156" s="72">
        <v>0.2987</v>
      </c>
      <c r="R156" s="89">
        <v>1.54</v>
      </c>
      <c r="S156" s="91">
        <v>-5.834544</v>
      </c>
      <c r="T156" s="93">
        <v>69.0</v>
      </c>
      <c r="U156" s="91">
        <v>330.214035</v>
      </c>
      <c r="V156" s="95"/>
      <c r="W156" s="97">
        <v>0.0</v>
      </c>
      <c r="X156" s="99">
        <v>0.0398</v>
      </c>
      <c r="Y156" s="100">
        <v>3.0</v>
      </c>
      <c r="Z156" s="100">
        <v>31.0</v>
      </c>
      <c r="AA156" s="97">
        <v>0.0125</v>
      </c>
      <c r="AB156" s="100">
        <v>0.96</v>
      </c>
      <c r="AC156" s="102" t="s">
        <v>386</v>
      </c>
      <c r="AD156" s="102" t="s">
        <v>689</v>
      </c>
      <c r="AE156" s="100">
        <v>10.19</v>
      </c>
      <c r="AF156" s="103">
        <v>33946.0</v>
      </c>
      <c r="AG156" s="100">
        <v>5.64</v>
      </c>
      <c r="AH156" s="100">
        <v>5.64</v>
      </c>
      <c r="AI156" s="103">
        <v>46022.0</v>
      </c>
      <c r="AJ156" s="100">
        <v>0.1797</v>
      </c>
      <c r="AK156" s="102" t="s">
        <v>107</v>
      </c>
      <c r="AL156" s="104"/>
      <c r="AM156" s="102" t="s">
        <v>690</v>
      </c>
      <c r="AN156" s="100">
        <v>2150.0</v>
      </c>
      <c r="AO156" s="102" t="s">
        <v>110</v>
      </c>
      <c r="AP156" s="102" t="s">
        <v>110</v>
      </c>
      <c r="AQ156" s="102" t="s">
        <v>110</v>
      </c>
      <c r="AR156" s="102" t="s">
        <v>110</v>
      </c>
      <c r="AS156" s="102" t="s">
        <v>110</v>
      </c>
      <c r="AT156" s="102" t="s">
        <v>110</v>
      </c>
      <c r="AU156" s="102" t="s">
        <v>110</v>
      </c>
      <c r="AV156" s="109" t="s">
        <v>691</v>
      </c>
      <c r="AW156" s="102" t="s">
        <v>692</v>
      </c>
      <c r="AX156" s="110" t="s">
        <v>117</v>
      </c>
      <c r="AY156" s="110" t="s">
        <v>118</v>
      </c>
      <c r="AZ156" s="110" t="s">
        <v>693</v>
      </c>
    </row>
    <row r="157">
      <c r="A157" s="38">
        <v>153.0</v>
      </c>
      <c r="B157" s="67" t="s">
        <v>690</v>
      </c>
      <c r="C157" s="82" t="str">
        <f t="shared" si="3"/>
        <v>View</v>
      </c>
      <c r="D157" s="38" t="s">
        <v>694</v>
      </c>
      <c r="E157" s="83">
        <v>0.5857</v>
      </c>
      <c r="F157" s="87" t="str">
        <f t="shared" si="4"/>
        <v>Latin America Stock</v>
      </c>
      <c r="G157" s="71">
        <v>0.0047</v>
      </c>
      <c r="H157" s="72">
        <v>0.0335</v>
      </c>
      <c r="I157" s="72">
        <v>0.2103</v>
      </c>
      <c r="J157" s="72">
        <v>0.5807</v>
      </c>
      <c r="K157" s="72">
        <v>0.6208</v>
      </c>
      <c r="L157" s="72">
        <v>0.2397</v>
      </c>
      <c r="M157" s="72">
        <v>0.5226</v>
      </c>
      <c r="N157" s="73">
        <v>0.2303</v>
      </c>
      <c r="O157" s="73">
        <v>1.1944</v>
      </c>
      <c r="P157" s="73">
        <v>0.3992</v>
      </c>
      <c r="Q157" s="72">
        <v>0.3462</v>
      </c>
      <c r="R157" s="89">
        <v>1.41</v>
      </c>
      <c r="S157" s="91">
        <v>490.042401</v>
      </c>
      <c r="T157" s="93">
        <v>87.0</v>
      </c>
      <c r="U157" s="91">
        <v>2557.952714</v>
      </c>
      <c r="V157" s="100" t="s">
        <v>156</v>
      </c>
      <c r="W157" s="97">
        <v>0.0175</v>
      </c>
      <c r="X157" s="99">
        <v>0.0425</v>
      </c>
      <c r="Y157" s="100">
        <v>30.0</v>
      </c>
      <c r="Z157" s="100">
        <v>11.0</v>
      </c>
      <c r="AA157" s="97">
        <v>0.0127</v>
      </c>
      <c r="AB157" s="100">
        <v>1.03</v>
      </c>
      <c r="AC157" s="102" t="s">
        <v>386</v>
      </c>
      <c r="AD157" s="102" t="s">
        <v>695</v>
      </c>
      <c r="AE157" s="100">
        <v>12.09</v>
      </c>
      <c r="AF157" s="103">
        <v>37189.0</v>
      </c>
      <c r="AG157" s="100">
        <v>13.43</v>
      </c>
      <c r="AH157" s="100">
        <v>0.75</v>
      </c>
      <c r="AI157" s="103">
        <v>46021.0</v>
      </c>
      <c r="AJ157" s="100">
        <v>0.2012</v>
      </c>
      <c r="AK157" s="102" t="s">
        <v>135</v>
      </c>
      <c r="AL157" s="102" t="s">
        <v>129</v>
      </c>
      <c r="AM157" s="102" t="s">
        <v>690</v>
      </c>
      <c r="AN157" s="100">
        <v>2150.0</v>
      </c>
      <c r="AO157" s="102" t="s">
        <v>110</v>
      </c>
      <c r="AP157" s="102" t="s">
        <v>110</v>
      </c>
      <c r="AQ157" s="102" t="s">
        <v>110</v>
      </c>
      <c r="AR157" s="102" t="s">
        <v>110</v>
      </c>
      <c r="AS157" s="102" t="s">
        <v>110</v>
      </c>
      <c r="AT157" s="102" t="s">
        <v>110</v>
      </c>
      <c r="AU157" s="102" t="s">
        <v>110</v>
      </c>
      <c r="AV157" s="109" t="s">
        <v>696</v>
      </c>
      <c r="AW157" s="102" t="s">
        <v>692</v>
      </c>
      <c r="AX157" s="110" t="s">
        <v>117</v>
      </c>
      <c r="AY157" s="110" t="s">
        <v>132</v>
      </c>
      <c r="AZ157" s="110" t="s">
        <v>693</v>
      </c>
    </row>
    <row r="158">
      <c r="A158" s="38">
        <v>154.0</v>
      </c>
      <c r="B158" s="67" t="s">
        <v>697</v>
      </c>
      <c r="C158" s="82" t="str">
        <f t="shared" si="3"/>
        <v>View</v>
      </c>
      <c r="D158" s="38" t="s">
        <v>698</v>
      </c>
      <c r="E158" s="83">
        <v>0.5252</v>
      </c>
      <c r="F158" s="87" t="str">
        <f t="shared" si="4"/>
        <v>Latin America Stock</v>
      </c>
      <c r="G158" s="71">
        <v>0.0146</v>
      </c>
      <c r="H158" s="72">
        <v>0.0276</v>
      </c>
      <c r="I158" s="72">
        <v>0.1529</v>
      </c>
      <c r="J158" s="72">
        <v>0.4999</v>
      </c>
      <c r="K158" s="72">
        <v>0.5695</v>
      </c>
      <c r="L158" s="72">
        <v>0.2541</v>
      </c>
      <c r="M158" s="72">
        <v>0.341</v>
      </c>
      <c r="N158" s="73">
        <v>0.09</v>
      </c>
      <c r="O158" s="73">
        <v>1.051</v>
      </c>
      <c r="P158" s="73">
        <v>0.1591</v>
      </c>
      <c r="Q158" s="72">
        <v>0.3163</v>
      </c>
      <c r="R158" s="89">
        <v>0.9</v>
      </c>
      <c r="S158" s="91">
        <v>-5.919551</v>
      </c>
      <c r="T158" s="93">
        <v>46.0</v>
      </c>
      <c r="U158" s="91">
        <v>441.540771</v>
      </c>
      <c r="V158" s="95"/>
      <c r="W158" s="97">
        <v>0.0</v>
      </c>
      <c r="X158" s="99">
        <v>0.0316</v>
      </c>
      <c r="Y158" s="100">
        <v>70.0</v>
      </c>
      <c r="Z158" s="100">
        <v>28.0</v>
      </c>
      <c r="AA158" s="97">
        <v>0.0123</v>
      </c>
      <c r="AB158" s="100">
        <v>0.92</v>
      </c>
      <c r="AC158" s="102" t="s">
        <v>386</v>
      </c>
      <c r="AD158" s="102" t="s">
        <v>689</v>
      </c>
      <c r="AE158" s="100">
        <v>12.98</v>
      </c>
      <c r="AF158" s="103">
        <v>34332.0</v>
      </c>
      <c r="AG158" s="100">
        <v>11.76</v>
      </c>
      <c r="AH158" s="100">
        <v>11.76</v>
      </c>
      <c r="AI158" s="103">
        <v>46003.0</v>
      </c>
      <c r="AJ158" s="100">
        <v>1.5684</v>
      </c>
      <c r="AK158" s="102" t="s">
        <v>107</v>
      </c>
      <c r="AL158" s="104"/>
      <c r="AM158" s="102" t="s">
        <v>690</v>
      </c>
      <c r="AN158" s="100">
        <v>2150.0</v>
      </c>
      <c r="AO158" s="102" t="s">
        <v>110</v>
      </c>
      <c r="AP158" s="102" t="s">
        <v>110</v>
      </c>
      <c r="AQ158" s="102" t="s">
        <v>110</v>
      </c>
      <c r="AR158" s="102" t="s">
        <v>110</v>
      </c>
      <c r="AS158" s="102" t="s">
        <v>110</v>
      </c>
      <c r="AT158" s="102" t="s">
        <v>110</v>
      </c>
      <c r="AU158" s="102" t="s">
        <v>110</v>
      </c>
      <c r="AV158" s="109" t="s">
        <v>699</v>
      </c>
      <c r="AW158" s="102" t="s">
        <v>692</v>
      </c>
      <c r="AX158" s="110" t="s">
        <v>117</v>
      </c>
      <c r="AY158" s="110" t="s">
        <v>118</v>
      </c>
      <c r="AZ158" s="110" t="s">
        <v>693</v>
      </c>
    </row>
    <row r="159">
      <c r="A159" s="38">
        <v>155.0</v>
      </c>
      <c r="B159" s="67" t="s">
        <v>700</v>
      </c>
      <c r="C159" s="82" t="str">
        <f t="shared" si="3"/>
        <v>View</v>
      </c>
      <c r="D159" s="38" t="s">
        <v>701</v>
      </c>
      <c r="E159" s="83">
        <v>0.3421</v>
      </c>
      <c r="F159" s="87" t="str">
        <f t="shared" si="4"/>
        <v>Latin America Stock</v>
      </c>
      <c r="G159" s="71">
        <v>0.0019</v>
      </c>
      <c r="H159" s="72">
        <v>0.0273</v>
      </c>
      <c r="I159" s="72">
        <v>0.1306</v>
      </c>
      <c r="J159" s="72">
        <v>0.5114</v>
      </c>
      <c r="K159" s="72">
        <v>0.4794</v>
      </c>
      <c r="L159" s="72">
        <v>0.3153</v>
      </c>
      <c r="M159" s="72">
        <v>0.3389</v>
      </c>
      <c r="N159" s="73">
        <v>0.0793</v>
      </c>
      <c r="O159" s="73">
        <v>0.737</v>
      </c>
      <c r="P159" s="73">
        <v>0.1463</v>
      </c>
      <c r="Q159" s="72">
        <v>0.3847</v>
      </c>
      <c r="R159" s="89">
        <v>0.76</v>
      </c>
      <c r="S159" s="91">
        <v>20.367417</v>
      </c>
      <c r="T159" s="93">
        <v>77.0</v>
      </c>
      <c r="U159" s="91">
        <v>266.518074</v>
      </c>
      <c r="V159" s="95"/>
      <c r="W159" s="97">
        <v>0.0</v>
      </c>
      <c r="X159" s="99">
        <v>0.075</v>
      </c>
      <c r="Y159" s="100">
        <v>80.0</v>
      </c>
      <c r="Z159" s="100">
        <v>69.0</v>
      </c>
      <c r="AA159" s="97">
        <v>0.0149</v>
      </c>
      <c r="AB159" s="100">
        <v>0.97</v>
      </c>
      <c r="AC159" s="102" t="s">
        <v>386</v>
      </c>
      <c r="AD159" s="102" t="s">
        <v>702</v>
      </c>
      <c r="AE159" s="100">
        <v>9.91</v>
      </c>
      <c r="AF159" s="103">
        <v>43042.0</v>
      </c>
      <c r="AG159" s="100">
        <v>8.17</v>
      </c>
      <c r="AH159" s="100">
        <v>3.42</v>
      </c>
      <c r="AI159" s="103">
        <v>46021.0</v>
      </c>
      <c r="AJ159" s="100">
        <v>0.4599</v>
      </c>
      <c r="AK159" s="102" t="s">
        <v>135</v>
      </c>
      <c r="AL159" s="102" t="s">
        <v>129</v>
      </c>
      <c r="AM159" s="102" t="s">
        <v>690</v>
      </c>
      <c r="AN159" s="100">
        <v>2150.0</v>
      </c>
      <c r="AO159" s="102" t="s">
        <v>110</v>
      </c>
      <c r="AP159" s="102" t="s">
        <v>110</v>
      </c>
      <c r="AQ159" s="102" t="s">
        <v>110</v>
      </c>
      <c r="AR159" s="102" t="s">
        <v>110</v>
      </c>
      <c r="AS159" s="102" t="s">
        <v>110</v>
      </c>
      <c r="AT159" s="102" t="s">
        <v>110</v>
      </c>
      <c r="AU159" s="102" t="s">
        <v>110</v>
      </c>
      <c r="AV159" s="109" t="s">
        <v>703</v>
      </c>
      <c r="AW159" s="102" t="s">
        <v>692</v>
      </c>
      <c r="AX159" s="110" t="s">
        <v>117</v>
      </c>
      <c r="AY159" s="110" t="s">
        <v>132</v>
      </c>
      <c r="AZ159" s="110" t="s">
        <v>693</v>
      </c>
    </row>
    <row r="160">
      <c r="A160" s="38">
        <v>156.0</v>
      </c>
      <c r="B160" s="67" t="s">
        <v>704</v>
      </c>
      <c r="C160" s="82" t="str">
        <f t="shared" si="3"/>
        <v>View</v>
      </c>
      <c r="D160" s="38" t="s">
        <v>705</v>
      </c>
      <c r="E160" s="83">
        <v>0.292</v>
      </c>
      <c r="F160" s="87" t="str">
        <f t="shared" si="4"/>
        <v>Latin America Stock</v>
      </c>
      <c r="G160" s="71">
        <v>0.0059</v>
      </c>
      <c r="H160" s="72">
        <v>0.0321</v>
      </c>
      <c r="I160" s="72">
        <v>0.1589</v>
      </c>
      <c r="J160" s="72">
        <v>0.5406</v>
      </c>
      <c r="K160" s="72">
        <v>0.4549</v>
      </c>
      <c r="L160" s="72">
        <v>0.3142</v>
      </c>
      <c r="M160" s="72">
        <v>0.3278</v>
      </c>
      <c r="N160" s="73">
        <v>0.0683</v>
      </c>
      <c r="O160" s="73">
        <v>0.6185</v>
      </c>
      <c r="P160" s="73">
        <v>0.1266</v>
      </c>
      <c r="Q160" s="72">
        <v>0.39</v>
      </c>
      <c r="R160" s="89">
        <v>0.71</v>
      </c>
      <c r="S160" s="91">
        <v>742.595756</v>
      </c>
      <c r="T160" s="93">
        <v>54.0</v>
      </c>
      <c r="U160" s="91">
        <v>6735.308534</v>
      </c>
      <c r="V160" s="95"/>
      <c r="W160" s="97">
        <v>0.0451</v>
      </c>
      <c r="X160" s="99">
        <v>0.0503</v>
      </c>
      <c r="Y160" s="100">
        <v>50.0</v>
      </c>
      <c r="Z160" s="100">
        <v>90.0</v>
      </c>
      <c r="AA160" s="97">
        <v>0.0151</v>
      </c>
      <c r="AB160" s="100">
        <v>0.96</v>
      </c>
      <c r="AC160" s="102" t="s">
        <v>386</v>
      </c>
      <c r="AD160" s="102" t="s">
        <v>511</v>
      </c>
      <c r="AE160" s="100">
        <v>11.03</v>
      </c>
      <c r="AF160" s="103">
        <v>36717.0</v>
      </c>
      <c r="AG160" s="100">
        <v>13.01</v>
      </c>
      <c r="AH160" s="100">
        <v>0.75</v>
      </c>
      <c r="AI160" s="103">
        <v>46021.0</v>
      </c>
      <c r="AJ160" s="100">
        <v>0.1062</v>
      </c>
      <c r="AK160" s="102" t="s">
        <v>135</v>
      </c>
      <c r="AL160" s="102" t="s">
        <v>129</v>
      </c>
      <c r="AM160" s="102" t="s">
        <v>690</v>
      </c>
      <c r="AN160" s="100">
        <v>2150.0</v>
      </c>
      <c r="AO160" s="102" t="s">
        <v>110</v>
      </c>
      <c r="AP160" s="102" t="s">
        <v>110</v>
      </c>
      <c r="AQ160" s="102" t="s">
        <v>110</v>
      </c>
      <c r="AR160" s="102" t="s">
        <v>110</v>
      </c>
      <c r="AS160" s="102" t="s">
        <v>110</v>
      </c>
      <c r="AT160" s="102" t="s">
        <v>110</v>
      </c>
      <c r="AU160" s="102" t="s">
        <v>110</v>
      </c>
      <c r="AV160" s="109" t="s">
        <v>706</v>
      </c>
      <c r="AW160" s="102" t="s">
        <v>692</v>
      </c>
      <c r="AX160" s="110" t="s">
        <v>117</v>
      </c>
      <c r="AY160" s="110" t="s">
        <v>132</v>
      </c>
      <c r="AZ160" s="110" t="s">
        <v>693</v>
      </c>
    </row>
    <row r="161">
      <c r="A161" s="38">
        <v>157.0</v>
      </c>
      <c r="B161" s="67" t="s">
        <v>707</v>
      </c>
      <c r="C161" s="82" t="str">
        <f t="shared" si="3"/>
        <v>View</v>
      </c>
      <c r="D161" s="38" t="s">
        <v>708</v>
      </c>
      <c r="E161" s="83">
        <v>1.0859</v>
      </c>
      <c r="F161" s="87" t="str">
        <f t="shared" si="4"/>
        <v>Miscellaneous Region</v>
      </c>
      <c r="G161" s="71">
        <v>0.0059</v>
      </c>
      <c r="H161" s="72">
        <v>0.0316</v>
      </c>
      <c r="I161" s="72">
        <v>0.1182</v>
      </c>
      <c r="J161" s="72">
        <v>0.0781</v>
      </c>
      <c r="K161" s="72">
        <v>1.8322</v>
      </c>
      <c r="L161" s="72">
        <v>0.2846</v>
      </c>
      <c r="M161" s="72">
        <v>2.3691</v>
      </c>
      <c r="N161" s="73">
        <v>0.7204</v>
      </c>
      <c r="O161" s="73">
        <v>2.5216</v>
      </c>
      <c r="P161" s="73">
        <v>1.4093</v>
      </c>
      <c r="Q161" s="72">
        <v>0.3548</v>
      </c>
      <c r="R161" s="89">
        <v>6.35</v>
      </c>
      <c r="S161" s="91">
        <v>-295.31051</v>
      </c>
      <c r="T161" s="93">
        <v>29.0</v>
      </c>
      <c r="U161" s="91">
        <v>776.001557</v>
      </c>
      <c r="V161" s="95"/>
      <c r="W161" s="97">
        <v>0.0066</v>
      </c>
      <c r="X161" s="99">
        <v>0.0082</v>
      </c>
      <c r="Y161" s="100" t="s">
        <v>110</v>
      </c>
      <c r="Z161" s="100" t="s">
        <v>110</v>
      </c>
      <c r="AA161" s="97">
        <v>0.0204</v>
      </c>
      <c r="AB161" s="100">
        <v>1.16</v>
      </c>
      <c r="AC161" s="102" t="s">
        <v>386</v>
      </c>
      <c r="AD161" s="102" t="s">
        <v>511</v>
      </c>
      <c r="AE161" s="100">
        <v>16.42</v>
      </c>
      <c r="AF161" s="103">
        <v>40605.0</v>
      </c>
      <c r="AG161" s="100">
        <v>7.84</v>
      </c>
      <c r="AH161" s="100">
        <v>3.84</v>
      </c>
      <c r="AI161" s="103">
        <v>46021.0</v>
      </c>
      <c r="AJ161" s="100">
        <v>0.7009</v>
      </c>
      <c r="AK161" s="102" t="s">
        <v>135</v>
      </c>
      <c r="AL161" s="102" t="s">
        <v>129</v>
      </c>
      <c r="AM161" s="102" t="s">
        <v>709</v>
      </c>
      <c r="AN161" s="100">
        <v>2160.0</v>
      </c>
      <c r="AO161" s="102" t="s">
        <v>110</v>
      </c>
      <c r="AP161" s="102" t="s">
        <v>110</v>
      </c>
      <c r="AQ161" s="102" t="s">
        <v>110</v>
      </c>
      <c r="AR161" s="102" t="s">
        <v>110</v>
      </c>
      <c r="AS161" s="102" t="s">
        <v>110</v>
      </c>
      <c r="AT161" s="102" t="s">
        <v>110</v>
      </c>
      <c r="AU161" s="102" t="s">
        <v>110</v>
      </c>
      <c r="AV161" s="109" t="s">
        <v>710</v>
      </c>
      <c r="AW161" s="102" t="s">
        <v>711</v>
      </c>
      <c r="AX161" s="110" t="s">
        <v>117</v>
      </c>
      <c r="AY161" s="110" t="s">
        <v>132</v>
      </c>
      <c r="AZ161" s="110" t="s">
        <v>712</v>
      </c>
    </row>
    <row r="162">
      <c r="A162" s="38">
        <v>158.0</v>
      </c>
      <c r="B162" s="67" t="s">
        <v>713</v>
      </c>
      <c r="C162" s="82" t="str">
        <f t="shared" si="3"/>
        <v>View</v>
      </c>
      <c r="D162" s="38" t="s">
        <v>714</v>
      </c>
      <c r="E162" s="83">
        <v>1.6631</v>
      </c>
      <c r="F162" s="87" t="str">
        <f t="shared" si="4"/>
        <v>Miscellaneous Region</v>
      </c>
      <c r="G162" s="71">
        <v>0.0057</v>
      </c>
      <c r="H162" s="72">
        <v>0.0258</v>
      </c>
      <c r="I162" s="72">
        <v>0.156</v>
      </c>
      <c r="J162" s="72">
        <v>0.7842</v>
      </c>
      <c r="K162" s="72">
        <v>1.7889</v>
      </c>
      <c r="L162" s="72">
        <v>0.2263</v>
      </c>
      <c r="M162" s="72">
        <v>2.0477</v>
      </c>
      <c r="N162" s="73">
        <v>0.9394</v>
      </c>
      <c r="O162" s="73">
        <v>3.1761</v>
      </c>
      <c r="P162" s="73">
        <v>1.6124</v>
      </c>
      <c r="Q162" s="72">
        <v>0.3348</v>
      </c>
      <c r="R162" s="89">
        <v>6.06</v>
      </c>
      <c r="S162" s="91">
        <v>-38.426058</v>
      </c>
      <c r="T162" s="93">
        <v>33.0</v>
      </c>
      <c r="U162" s="91">
        <v>298.147321</v>
      </c>
      <c r="V162" s="95"/>
      <c r="W162" s="97">
        <v>0.0189</v>
      </c>
      <c r="X162" s="99">
        <v>0.0338</v>
      </c>
      <c r="Y162" s="100" t="s">
        <v>110</v>
      </c>
      <c r="Z162" s="100" t="s">
        <v>110</v>
      </c>
      <c r="AA162" s="97">
        <v>0.0137</v>
      </c>
      <c r="AB162" s="100">
        <v>0.94</v>
      </c>
      <c r="AC162" s="102" t="s">
        <v>386</v>
      </c>
      <c r="AD162" s="102" t="s">
        <v>715</v>
      </c>
      <c r="AE162" s="100">
        <v>10.95</v>
      </c>
      <c r="AF162" s="103">
        <v>40884.0</v>
      </c>
      <c r="AG162" s="100">
        <v>7.84</v>
      </c>
      <c r="AH162" s="100">
        <v>3.84</v>
      </c>
      <c r="AI162" s="103">
        <v>46021.0</v>
      </c>
      <c r="AJ162" s="100">
        <v>1.4012</v>
      </c>
      <c r="AK162" s="102" t="s">
        <v>135</v>
      </c>
      <c r="AL162" s="102" t="s">
        <v>129</v>
      </c>
      <c r="AM162" s="102" t="s">
        <v>709</v>
      </c>
      <c r="AN162" s="100">
        <v>2160.0</v>
      </c>
      <c r="AO162" s="102" t="s">
        <v>110</v>
      </c>
      <c r="AP162" s="102" t="s">
        <v>110</v>
      </c>
      <c r="AQ162" s="102" t="s">
        <v>110</v>
      </c>
      <c r="AR162" s="102" t="s">
        <v>110</v>
      </c>
      <c r="AS162" s="102" t="s">
        <v>110</v>
      </c>
      <c r="AT162" s="102" t="s">
        <v>110</v>
      </c>
      <c r="AU162" s="102" t="s">
        <v>110</v>
      </c>
      <c r="AV162" s="109" t="s">
        <v>716</v>
      </c>
      <c r="AW162" s="102" t="s">
        <v>711</v>
      </c>
      <c r="AX162" s="110" t="s">
        <v>117</v>
      </c>
      <c r="AY162" s="110" t="s">
        <v>132</v>
      </c>
      <c r="AZ162" s="110" t="s">
        <v>712</v>
      </c>
    </row>
    <row r="163">
      <c r="A163" s="38">
        <v>159.0</v>
      </c>
      <c r="B163" s="67" t="s">
        <v>717</v>
      </c>
      <c r="C163" s="82" t="str">
        <f t="shared" si="3"/>
        <v>View</v>
      </c>
      <c r="D163" s="38" t="s">
        <v>718</v>
      </c>
      <c r="E163" s="83">
        <v>0.9487</v>
      </c>
      <c r="F163" s="87" t="str">
        <f t="shared" si="4"/>
        <v>Miscellaneous Region</v>
      </c>
      <c r="G163" s="71">
        <v>0.0084</v>
      </c>
      <c r="H163" s="72">
        <v>0.005</v>
      </c>
      <c r="I163" s="72">
        <v>0.0721</v>
      </c>
      <c r="J163" s="72">
        <v>0.2536</v>
      </c>
      <c r="K163" s="72">
        <v>0.579</v>
      </c>
      <c r="L163" s="72">
        <v>0.148</v>
      </c>
      <c r="M163" s="72">
        <v>0.8511</v>
      </c>
      <c r="N163" s="73">
        <v>0.719</v>
      </c>
      <c r="O163" s="73">
        <v>1.7766</v>
      </c>
      <c r="P163" s="73">
        <v>1.1346</v>
      </c>
      <c r="Q163" s="72">
        <v>0.2101</v>
      </c>
      <c r="R163" s="89">
        <v>4.17</v>
      </c>
      <c r="S163" s="91">
        <v>5.915987</v>
      </c>
      <c r="T163" s="93">
        <v>70.0</v>
      </c>
      <c r="U163" s="91">
        <v>1094.927663</v>
      </c>
      <c r="V163" s="95"/>
      <c r="W163" s="97">
        <v>0.0</v>
      </c>
      <c r="X163" s="99">
        <v>0.008</v>
      </c>
      <c r="Y163" s="100" t="s">
        <v>110</v>
      </c>
      <c r="Z163" s="100" t="s">
        <v>110</v>
      </c>
      <c r="AA163" s="97">
        <v>0.0089</v>
      </c>
      <c r="AB163" s="100">
        <v>0.91</v>
      </c>
      <c r="AC163" s="102" t="s">
        <v>386</v>
      </c>
      <c r="AD163" s="102" t="s">
        <v>719</v>
      </c>
      <c r="AE163" s="100">
        <v>22.81</v>
      </c>
      <c r="AF163" s="103">
        <v>32098.0</v>
      </c>
      <c r="AG163" s="100">
        <v>7.54</v>
      </c>
      <c r="AH163" s="100">
        <v>7.54</v>
      </c>
      <c r="AI163" s="103">
        <v>46003.0</v>
      </c>
      <c r="AJ163" s="100">
        <v>4.454</v>
      </c>
      <c r="AK163" s="102" t="s">
        <v>107</v>
      </c>
      <c r="AL163" s="104"/>
      <c r="AM163" s="102" t="s">
        <v>709</v>
      </c>
      <c r="AN163" s="100">
        <v>2160.0</v>
      </c>
      <c r="AO163" s="102" t="s">
        <v>110</v>
      </c>
      <c r="AP163" s="102" t="s">
        <v>110</v>
      </c>
      <c r="AQ163" s="102" t="s">
        <v>110</v>
      </c>
      <c r="AR163" s="102" t="s">
        <v>110</v>
      </c>
      <c r="AS163" s="102" t="s">
        <v>110</v>
      </c>
      <c r="AT163" s="102" t="s">
        <v>110</v>
      </c>
      <c r="AU163" s="102" t="s">
        <v>110</v>
      </c>
      <c r="AV163" s="109" t="s">
        <v>720</v>
      </c>
      <c r="AW163" s="102" t="s">
        <v>711</v>
      </c>
      <c r="AX163" s="110" t="s">
        <v>117</v>
      </c>
      <c r="AY163" s="110" t="s">
        <v>118</v>
      </c>
      <c r="AZ163" s="110" t="s">
        <v>712</v>
      </c>
    </row>
    <row r="164">
      <c r="A164" s="38">
        <v>160.0</v>
      </c>
      <c r="B164" s="67" t="s">
        <v>721</v>
      </c>
      <c r="C164" s="82" t="str">
        <f t="shared" si="3"/>
        <v>View</v>
      </c>
      <c r="D164" s="38" t="s">
        <v>722</v>
      </c>
      <c r="E164" s="83">
        <v>1.1593</v>
      </c>
      <c r="F164" s="87" t="str">
        <f t="shared" si="4"/>
        <v>Miscellaneous Region</v>
      </c>
      <c r="G164" s="71">
        <v>9.0E-4</v>
      </c>
      <c r="H164" s="72">
        <v>0.012</v>
      </c>
      <c r="I164" s="72">
        <v>0.1733</v>
      </c>
      <c r="J164" s="72">
        <v>0.3528</v>
      </c>
      <c r="K164" s="72">
        <v>0.7611</v>
      </c>
      <c r="L164" s="72">
        <v>0.1985</v>
      </c>
      <c r="M164" s="72">
        <v>0.9741</v>
      </c>
      <c r="N164" s="73">
        <v>0.7422</v>
      </c>
      <c r="O164" s="73">
        <v>2.1524</v>
      </c>
      <c r="P164" s="73">
        <v>1.1583</v>
      </c>
      <c r="Q164" s="72">
        <v>0.2423</v>
      </c>
      <c r="R164" s="89">
        <v>4.04</v>
      </c>
      <c r="S164" s="91">
        <v>-114.278814</v>
      </c>
      <c r="T164" s="93">
        <v>84.0</v>
      </c>
      <c r="U164" s="91">
        <v>579.233369</v>
      </c>
      <c r="V164" s="95"/>
      <c r="W164" s="97">
        <v>0.0</v>
      </c>
      <c r="X164" s="99">
        <v>0.0183</v>
      </c>
      <c r="Y164" s="100" t="s">
        <v>110</v>
      </c>
      <c r="Z164" s="100" t="s">
        <v>110</v>
      </c>
      <c r="AA164" s="97">
        <v>0.0094</v>
      </c>
      <c r="AB164" s="100">
        <v>1.0</v>
      </c>
      <c r="AC164" s="102" t="s">
        <v>386</v>
      </c>
      <c r="AD164" s="102" t="s">
        <v>723</v>
      </c>
      <c r="AE164" s="100">
        <v>20.48</v>
      </c>
      <c r="AF164" s="103">
        <v>43041.0</v>
      </c>
      <c r="AG164" s="100">
        <v>8.17</v>
      </c>
      <c r="AH164" s="100">
        <v>3.42</v>
      </c>
      <c r="AI164" s="103">
        <v>46010.0</v>
      </c>
      <c r="AJ164" s="100">
        <v>0.5292</v>
      </c>
      <c r="AK164" s="102" t="s">
        <v>135</v>
      </c>
      <c r="AL164" s="102" t="s">
        <v>129</v>
      </c>
      <c r="AM164" s="102" t="s">
        <v>709</v>
      </c>
      <c r="AN164" s="100">
        <v>2160.0</v>
      </c>
      <c r="AO164" s="102" t="s">
        <v>110</v>
      </c>
      <c r="AP164" s="102" t="s">
        <v>110</v>
      </c>
      <c r="AQ164" s="102" t="s">
        <v>110</v>
      </c>
      <c r="AR164" s="102" t="s">
        <v>110</v>
      </c>
      <c r="AS164" s="102" t="s">
        <v>110</v>
      </c>
      <c r="AT164" s="102" t="s">
        <v>110</v>
      </c>
      <c r="AU164" s="102" t="s">
        <v>110</v>
      </c>
      <c r="AV164" s="109" t="s">
        <v>724</v>
      </c>
      <c r="AW164" s="102" t="s">
        <v>711</v>
      </c>
      <c r="AX164" s="110" t="s">
        <v>117</v>
      </c>
      <c r="AY164" s="110" t="s">
        <v>132</v>
      </c>
      <c r="AZ164" s="110" t="s">
        <v>712</v>
      </c>
    </row>
    <row r="165">
      <c r="A165" s="38">
        <v>161.0</v>
      </c>
      <c r="B165" s="67" t="s">
        <v>725</v>
      </c>
      <c r="C165" s="82" t="str">
        <f t="shared" si="3"/>
        <v>View</v>
      </c>
      <c r="D165" s="38" t="s">
        <v>726</v>
      </c>
      <c r="E165" s="83">
        <v>1.6889</v>
      </c>
      <c r="F165" s="87" t="str">
        <f t="shared" si="4"/>
        <v>Global Large-Stock Blend</v>
      </c>
      <c r="G165" s="71">
        <v>0.004</v>
      </c>
      <c r="H165" s="72">
        <v>0.0077</v>
      </c>
      <c r="I165" s="72">
        <v>0.1721</v>
      </c>
      <c r="J165" s="72">
        <v>0.2675</v>
      </c>
      <c r="K165" s="72">
        <v>1.0847</v>
      </c>
      <c r="L165" s="72">
        <v>0.1919</v>
      </c>
      <c r="M165" s="72">
        <v>1.1816</v>
      </c>
      <c r="N165" s="73">
        <v>0.9233</v>
      </c>
      <c r="O165" s="73">
        <v>2.4234</v>
      </c>
      <c r="P165" s="73">
        <v>1.3008</v>
      </c>
      <c r="Q165" s="72">
        <v>0.235</v>
      </c>
      <c r="R165" s="89">
        <v>4.96</v>
      </c>
      <c r="S165" s="91">
        <v>235.316335</v>
      </c>
      <c r="T165" s="93">
        <v>117.0</v>
      </c>
      <c r="U165" s="91">
        <v>8082.060616</v>
      </c>
      <c r="V165" s="95"/>
      <c r="W165" s="97">
        <v>0.0085</v>
      </c>
      <c r="X165" s="99">
        <v>0.0091</v>
      </c>
      <c r="Y165" s="100">
        <v>10.0</v>
      </c>
      <c r="Z165" s="100">
        <v>2.0</v>
      </c>
      <c r="AA165" s="97">
        <v>0.0099</v>
      </c>
      <c r="AB165" s="100">
        <v>0.84</v>
      </c>
      <c r="AC165" s="102" t="s">
        <v>386</v>
      </c>
      <c r="AD165" s="102" t="s">
        <v>727</v>
      </c>
      <c r="AE165" s="100">
        <v>27.65</v>
      </c>
      <c r="AF165" s="103">
        <v>36865.0</v>
      </c>
      <c r="AG165" s="100">
        <v>13.43</v>
      </c>
      <c r="AH165" s="100">
        <v>0.75</v>
      </c>
      <c r="AI165" s="103">
        <v>46007.0</v>
      </c>
      <c r="AJ165" s="100">
        <v>0.4467</v>
      </c>
      <c r="AK165" s="102" t="s">
        <v>135</v>
      </c>
      <c r="AL165" s="102" t="s">
        <v>129</v>
      </c>
      <c r="AM165" s="102" t="s">
        <v>709</v>
      </c>
      <c r="AN165" s="100">
        <v>2180.0</v>
      </c>
      <c r="AO165" s="102" t="s">
        <v>110</v>
      </c>
      <c r="AP165" s="102" t="s">
        <v>110</v>
      </c>
      <c r="AQ165" s="102" t="s">
        <v>110</v>
      </c>
      <c r="AR165" s="102" t="s">
        <v>110</v>
      </c>
      <c r="AS165" s="102" t="s">
        <v>110</v>
      </c>
      <c r="AT165" s="102" t="s">
        <v>110</v>
      </c>
      <c r="AU165" s="102" t="s">
        <v>110</v>
      </c>
      <c r="AV165" s="109" t="s">
        <v>728</v>
      </c>
      <c r="AW165" s="102" t="s">
        <v>729</v>
      </c>
      <c r="AX165" s="110" t="s">
        <v>117</v>
      </c>
      <c r="AY165" s="110" t="s">
        <v>132</v>
      </c>
      <c r="AZ165" s="110" t="s">
        <v>730</v>
      </c>
    </row>
    <row r="166">
      <c r="A166" s="38">
        <v>162.0</v>
      </c>
      <c r="B166" s="67" t="s">
        <v>731</v>
      </c>
      <c r="C166" s="82" t="str">
        <f t="shared" si="3"/>
        <v>View</v>
      </c>
      <c r="D166" s="38" t="s">
        <v>732</v>
      </c>
      <c r="E166" s="83">
        <v>1.5138</v>
      </c>
      <c r="F166" s="87" t="str">
        <f t="shared" si="4"/>
        <v>Global Large-Stock Blend</v>
      </c>
      <c r="G166" s="71">
        <v>0.0127</v>
      </c>
      <c r="H166" s="72">
        <v>0.0106</v>
      </c>
      <c r="I166" s="72">
        <v>0.1287</v>
      </c>
      <c r="J166" s="72">
        <v>0.2313</v>
      </c>
      <c r="K166" s="72">
        <v>0.9163</v>
      </c>
      <c r="L166" s="72">
        <v>0.1763</v>
      </c>
      <c r="M166" s="72">
        <v>0.986</v>
      </c>
      <c r="N166" s="73">
        <v>0.7962</v>
      </c>
      <c r="O166" s="73">
        <v>2.4803</v>
      </c>
      <c r="P166" s="73">
        <v>1.1732</v>
      </c>
      <c r="Q166" s="72">
        <v>0.2444</v>
      </c>
      <c r="R166" s="89">
        <v>3.97</v>
      </c>
      <c r="S166" s="91">
        <v>17.498465</v>
      </c>
      <c r="T166" s="93">
        <v>144.0</v>
      </c>
      <c r="U166" s="91">
        <v>556.463206</v>
      </c>
      <c r="V166" s="95"/>
      <c r="W166" s="97">
        <v>0.0</v>
      </c>
      <c r="X166" s="99">
        <v>0.0053</v>
      </c>
      <c r="Y166" s="100">
        <v>30.0</v>
      </c>
      <c r="Z166" s="100">
        <v>5.0</v>
      </c>
      <c r="AA166" s="97">
        <v>0.009</v>
      </c>
      <c r="AB166" s="100">
        <v>0.91</v>
      </c>
      <c r="AC166" s="102" t="s">
        <v>386</v>
      </c>
      <c r="AD166" s="102" t="s">
        <v>456</v>
      </c>
      <c r="AE166" s="100">
        <v>20.35</v>
      </c>
      <c r="AF166" s="103">
        <v>33298.0</v>
      </c>
      <c r="AG166" s="100">
        <v>4.84</v>
      </c>
      <c r="AH166" s="100">
        <v>0.25</v>
      </c>
      <c r="AI166" s="103">
        <v>46007.0</v>
      </c>
      <c r="AJ166" s="100">
        <v>1.8091</v>
      </c>
      <c r="AK166" s="102" t="s">
        <v>107</v>
      </c>
      <c r="AL166" s="104"/>
      <c r="AM166" s="102" t="s">
        <v>709</v>
      </c>
      <c r="AN166" s="100">
        <v>2180.0</v>
      </c>
      <c r="AO166" s="102" t="s">
        <v>110</v>
      </c>
      <c r="AP166" s="102" t="s">
        <v>110</v>
      </c>
      <c r="AQ166" s="102" t="s">
        <v>110</v>
      </c>
      <c r="AR166" s="102" t="s">
        <v>110</v>
      </c>
      <c r="AS166" s="102" t="s">
        <v>110</v>
      </c>
      <c r="AT166" s="102" t="s">
        <v>110</v>
      </c>
      <c r="AU166" s="102" t="s">
        <v>110</v>
      </c>
      <c r="AV166" s="109" t="s">
        <v>733</v>
      </c>
      <c r="AW166" s="102" t="s">
        <v>729</v>
      </c>
      <c r="AX166" s="110" t="s">
        <v>117</v>
      </c>
      <c r="AY166" s="110" t="s">
        <v>118</v>
      </c>
      <c r="AZ166" s="110" t="s">
        <v>730</v>
      </c>
    </row>
    <row r="167">
      <c r="A167" s="38">
        <v>163.0</v>
      </c>
      <c r="B167" s="67" t="s">
        <v>734</v>
      </c>
      <c r="C167" s="82" t="str">
        <f t="shared" si="3"/>
        <v>View</v>
      </c>
      <c r="D167" s="38" t="s">
        <v>735</v>
      </c>
      <c r="E167" s="83">
        <v>0.9642</v>
      </c>
      <c r="F167" s="87" t="str">
        <f t="shared" si="4"/>
        <v>Global Large-Stock Blend</v>
      </c>
      <c r="G167" s="71">
        <v>0.0014</v>
      </c>
      <c r="H167" s="72">
        <v>0.0025</v>
      </c>
      <c r="I167" s="72">
        <v>0.037</v>
      </c>
      <c r="J167" s="72">
        <v>0.1273</v>
      </c>
      <c r="K167" s="72">
        <v>0.3796</v>
      </c>
      <c r="L167" s="72">
        <v>0.0793</v>
      </c>
      <c r="M167" s="72">
        <v>0.485</v>
      </c>
      <c r="N167" s="73">
        <v>0.5805</v>
      </c>
      <c r="O167" s="73">
        <v>1.5952</v>
      </c>
      <c r="P167" s="73">
        <v>0.8857</v>
      </c>
      <c r="Q167" s="72">
        <v>0.1293</v>
      </c>
      <c r="R167" s="89">
        <v>3.71</v>
      </c>
      <c r="S167" s="91">
        <v>-208.968245</v>
      </c>
      <c r="T167" s="93">
        <v>225.0</v>
      </c>
      <c r="U167" s="91">
        <v>1988.874764</v>
      </c>
      <c r="V167" s="95"/>
      <c r="W167" s="97">
        <v>0.0</v>
      </c>
      <c r="X167" s="99">
        <v>0.0255</v>
      </c>
      <c r="Y167" s="100">
        <v>93.0</v>
      </c>
      <c r="Z167" s="100">
        <v>90.0</v>
      </c>
      <c r="AA167" s="97">
        <v>0.0053</v>
      </c>
      <c r="AB167" s="100">
        <v>0.49</v>
      </c>
      <c r="AC167" s="102" t="s">
        <v>386</v>
      </c>
      <c r="AD167" s="102" t="s">
        <v>736</v>
      </c>
      <c r="AE167" s="100">
        <v>22.48</v>
      </c>
      <c r="AF167" s="103">
        <v>41620.0</v>
      </c>
      <c r="AG167" s="100">
        <v>2.76</v>
      </c>
      <c r="AH167" s="100">
        <v>2.76</v>
      </c>
      <c r="AI167" s="103">
        <v>46010.0</v>
      </c>
      <c r="AJ167" s="100">
        <v>3.1737</v>
      </c>
      <c r="AK167" s="102" t="s">
        <v>107</v>
      </c>
      <c r="AL167" s="104"/>
      <c r="AM167" s="102" t="s">
        <v>709</v>
      </c>
      <c r="AN167" s="100">
        <v>2180.0</v>
      </c>
      <c r="AO167" s="102" t="s">
        <v>110</v>
      </c>
      <c r="AP167" s="102" t="s">
        <v>110</v>
      </c>
      <c r="AQ167" s="102" t="s">
        <v>110</v>
      </c>
      <c r="AR167" s="102" t="s">
        <v>110</v>
      </c>
      <c r="AS167" s="102" t="s">
        <v>110</v>
      </c>
      <c r="AT167" s="102" t="s">
        <v>110</v>
      </c>
      <c r="AU167" s="102" t="s">
        <v>110</v>
      </c>
      <c r="AV167" s="109" t="s">
        <v>737</v>
      </c>
      <c r="AW167" s="102" t="s">
        <v>729</v>
      </c>
      <c r="AX167" s="110" t="s">
        <v>117</v>
      </c>
      <c r="AY167" s="110" t="s">
        <v>118</v>
      </c>
      <c r="AZ167" s="110" t="s">
        <v>730</v>
      </c>
    </row>
    <row r="168">
      <c r="A168" s="38">
        <v>164.0</v>
      </c>
      <c r="B168" s="67" t="s">
        <v>738</v>
      </c>
      <c r="C168" s="82" t="str">
        <f t="shared" si="3"/>
        <v>View</v>
      </c>
      <c r="D168" s="38" t="s">
        <v>739</v>
      </c>
      <c r="E168" s="83">
        <v>1.2996</v>
      </c>
      <c r="F168" s="87" t="str">
        <f t="shared" si="4"/>
        <v>Global Large-Stock Blend</v>
      </c>
      <c r="G168" s="71">
        <v>0.0085</v>
      </c>
      <c r="H168" s="72">
        <v>0.0136</v>
      </c>
      <c r="I168" s="72">
        <v>0.1112</v>
      </c>
      <c r="J168" s="72">
        <v>0.195</v>
      </c>
      <c r="K168" s="72">
        <v>0.7331</v>
      </c>
      <c r="L168" s="72">
        <v>0.1611</v>
      </c>
      <c r="M168" s="72">
        <v>0.7797</v>
      </c>
      <c r="N168" s="73">
        <v>0.6844</v>
      </c>
      <c r="O168" s="73">
        <v>1.9943</v>
      </c>
      <c r="P168" s="73">
        <v>0.992</v>
      </c>
      <c r="Q168" s="72">
        <v>0.2168</v>
      </c>
      <c r="R168" s="89">
        <v>3.51</v>
      </c>
      <c r="S168" s="91">
        <v>-33.18707</v>
      </c>
      <c r="T168" s="93">
        <v>42.0</v>
      </c>
      <c r="U168" s="91">
        <v>5488.62799</v>
      </c>
      <c r="V168" s="95"/>
      <c r="W168" s="97">
        <v>0.008</v>
      </c>
      <c r="X168" s="99">
        <v>0.0094</v>
      </c>
      <c r="Y168" s="100">
        <v>64.0</v>
      </c>
      <c r="Z168" s="100">
        <v>35.0</v>
      </c>
      <c r="AA168" s="97">
        <v>0.0082</v>
      </c>
      <c r="AB168" s="100">
        <v>0.78</v>
      </c>
      <c r="AC168" s="102" t="s">
        <v>386</v>
      </c>
      <c r="AD168" s="102" t="s">
        <v>740</v>
      </c>
      <c r="AE168" s="100">
        <v>17.0</v>
      </c>
      <c r="AF168" s="103">
        <v>43207.0</v>
      </c>
      <c r="AG168" s="100">
        <v>11.01</v>
      </c>
      <c r="AH168" s="100">
        <v>3.96</v>
      </c>
      <c r="AI168" s="103">
        <v>46021.0</v>
      </c>
      <c r="AJ168" s="100">
        <v>0.2657</v>
      </c>
      <c r="AK168" s="102" t="s">
        <v>107</v>
      </c>
      <c r="AL168" s="104"/>
      <c r="AM168" s="102" t="s">
        <v>709</v>
      </c>
      <c r="AN168" s="100">
        <v>2180.0</v>
      </c>
      <c r="AO168" s="102" t="s">
        <v>110</v>
      </c>
      <c r="AP168" s="102" t="s">
        <v>110</v>
      </c>
      <c r="AQ168" s="102">
        <v>0.17123</v>
      </c>
      <c r="AR168" s="102">
        <v>15.0</v>
      </c>
      <c r="AS168" s="102">
        <v>0.0</v>
      </c>
      <c r="AT168" s="99">
        <v>0.053</v>
      </c>
      <c r="AU168" s="102" t="s">
        <v>110</v>
      </c>
      <c r="AV168" s="109" t="s">
        <v>741</v>
      </c>
      <c r="AW168" s="102" t="s">
        <v>729</v>
      </c>
      <c r="AX168" s="110" t="s">
        <v>117</v>
      </c>
      <c r="AY168" s="110" t="s">
        <v>118</v>
      </c>
      <c r="AZ168" s="110" t="s">
        <v>730</v>
      </c>
    </row>
    <row r="169">
      <c r="A169" s="38">
        <v>165.0</v>
      </c>
      <c r="B169" s="67" t="s">
        <v>742</v>
      </c>
      <c r="C169" s="82" t="str">
        <f t="shared" si="3"/>
        <v>View</v>
      </c>
      <c r="D169" s="38" t="s">
        <v>743</v>
      </c>
      <c r="E169" s="83">
        <v>1.3703</v>
      </c>
      <c r="F169" s="87" t="str">
        <f t="shared" si="4"/>
        <v>Global Large-Stock Blend</v>
      </c>
      <c r="G169" s="71">
        <v>9.0E-4</v>
      </c>
      <c r="H169" s="72">
        <v>0.0098</v>
      </c>
      <c r="I169" s="72">
        <v>0.105</v>
      </c>
      <c r="J169" s="72">
        <v>0.2154</v>
      </c>
      <c r="K169" s="72">
        <v>0.8222</v>
      </c>
      <c r="L169" s="72">
        <v>0.1838</v>
      </c>
      <c r="M169" s="72">
        <v>0.8517</v>
      </c>
      <c r="N169" s="73">
        <v>0.6626</v>
      </c>
      <c r="O169" s="73">
        <v>2.2339</v>
      </c>
      <c r="P169" s="73">
        <v>0.9609</v>
      </c>
      <c r="Q169" s="72">
        <v>0.2578</v>
      </c>
      <c r="R169" s="89">
        <v>3.23</v>
      </c>
      <c r="S169" s="91">
        <v>-13.98107</v>
      </c>
      <c r="T169" s="93">
        <v>1162.0</v>
      </c>
      <c r="U169" s="91">
        <v>718.59092</v>
      </c>
      <c r="V169" s="95"/>
      <c r="W169" s="97">
        <v>0.0142</v>
      </c>
      <c r="X169" s="99">
        <v>0.0147</v>
      </c>
      <c r="Y169" s="100">
        <v>46.0</v>
      </c>
      <c r="Z169" s="100">
        <v>14.0</v>
      </c>
      <c r="AA169" s="97">
        <v>0.0091</v>
      </c>
      <c r="AB169" s="100">
        <v>0.93</v>
      </c>
      <c r="AC169" s="102" t="s">
        <v>386</v>
      </c>
      <c r="AD169" s="102" t="s">
        <v>744</v>
      </c>
      <c r="AE169" s="100">
        <v>24.99</v>
      </c>
      <c r="AF169" s="103">
        <v>43928.0</v>
      </c>
      <c r="AG169" s="100">
        <v>5.74</v>
      </c>
      <c r="AH169" s="100">
        <v>1.03</v>
      </c>
      <c r="AI169" s="103">
        <v>46010.0</v>
      </c>
      <c r="AJ169" s="100">
        <v>0.4891</v>
      </c>
      <c r="AK169" s="102" t="s">
        <v>128</v>
      </c>
      <c r="AL169" s="102" t="s">
        <v>129</v>
      </c>
      <c r="AM169" s="102" t="s">
        <v>709</v>
      </c>
      <c r="AN169" s="100">
        <v>2180.0</v>
      </c>
      <c r="AO169" s="102" t="s">
        <v>110</v>
      </c>
      <c r="AP169" s="102" t="s">
        <v>110</v>
      </c>
      <c r="AQ169" s="102" t="s">
        <v>110</v>
      </c>
      <c r="AR169" s="102" t="s">
        <v>110</v>
      </c>
      <c r="AS169" s="102" t="s">
        <v>110</v>
      </c>
      <c r="AT169" s="102" t="s">
        <v>110</v>
      </c>
      <c r="AU169" s="102" t="s">
        <v>110</v>
      </c>
      <c r="AV169" s="109" t="s">
        <v>745</v>
      </c>
      <c r="AW169" s="102" t="s">
        <v>729</v>
      </c>
      <c r="AX169" s="110" t="s">
        <v>117</v>
      </c>
      <c r="AY169" s="110" t="s">
        <v>132</v>
      </c>
      <c r="AZ169" s="110" t="s">
        <v>730</v>
      </c>
    </row>
    <row r="170">
      <c r="A170" s="38">
        <v>166.0</v>
      </c>
      <c r="B170" s="67" t="s">
        <v>746</v>
      </c>
      <c r="C170" s="82" t="str">
        <f t="shared" si="3"/>
        <v>View</v>
      </c>
      <c r="D170" s="38" t="s">
        <v>747</v>
      </c>
      <c r="E170" s="83">
        <v>1.3909</v>
      </c>
      <c r="F170" s="87" t="str">
        <f t="shared" si="4"/>
        <v>Global Large-Stock Blend</v>
      </c>
      <c r="G170" s="71">
        <v>0.0025</v>
      </c>
      <c r="H170" s="72">
        <v>0.01</v>
      </c>
      <c r="I170" s="72">
        <v>0.1055</v>
      </c>
      <c r="J170" s="72">
        <v>0.2097</v>
      </c>
      <c r="K170" s="72">
        <v>0.8199</v>
      </c>
      <c r="L170" s="72">
        <v>0.184</v>
      </c>
      <c r="M170" s="72">
        <v>0.8488</v>
      </c>
      <c r="N170" s="73">
        <v>0.6666</v>
      </c>
      <c r="O170" s="73">
        <v>2.2872</v>
      </c>
      <c r="P170" s="73">
        <v>0.9674</v>
      </c>
      <c r="Q170" s="72">
        <v>0.2582</v>
      </c>
      <c r="R170" s="89">
        <v>3.22</v>
      </c>
      <c r="S170" s="91">
        <v>-15.060237</v>
      </c>
      <c r="T170" s="93">
        <v>1160.0</v>
      </c>
      <c r="U170" s="91">
        <v>229.422511</v>
      </c>
      <c r="V170" s="95"/>
      <c r="W170" s="97">
        <v>0.012</v>
      </c>
      <c r="X170" s="99">
        <v>0.0136</v>
      </c>
      <c r="Y170" s="100">
        <v>49.0</v>
      </c>
      <c r="Z170" s="100">
        <v>13.0</v>
      </c>
      <c r="AA170" s="97">
        <v>0.0086</v>
      </c>
      <c r="AB170" s="100">
        <v>0.94</v>
      </c>
      <c r="AC170" s="102" t="s">
        <v>386</v>
      </c>
      <c r="AD170" s="102" t="s">
        <v>456</v>
      </c>
      <c r="AE170" s="100">
        <v>25.01</v>
      </c>
      <c r="AF170" s="103">
        <v>39426.0</v>
      </c>
      <c r="AG170" s="100">
        <v>13.09</v>
      </c>
      <c r="AH170" s="100">
        <v>0.75</v>
      </c>
      <c r="AI170" s="103">
        <v>46007.0</v>
      </c>
      <c r="AJ170" s="100">
        <v>0.9657</v>
      </c>
      <c r="AK170" s="102" t="s">
        <v>135</v>
      </c>
      <c r="AL170" s="102" t="s">
        <v>129</v>
      </c>
      <c r="AM170" s="102" t="s">
        <v>709</v>
      </c>
      <c r="AN170" s="100">
        <v>2180.0</v>
      </c>
      <c r="AO170" s="102" t="s">
        <v>110</v>
      </c>
      <c r="AP170" s="102" t="s">
        <v>110</v>
      </c>
      <c r="AQ170" s="102" t="s">
        <v>110</v>
      </c>
      <c r="AR170" s="102" t="s">
        <v>110</v>
      </c>
      <c r="AS170" s="102" t="s">
        <v>110</v>
      </c>
      <c r="AT170" s="102" t="s">
        <v>110</v>
      </c>
      <c r="AU170" s="102" t="s">
        <v>110</v>
      </c>
      <c r="AV170" s="109" t="s">
        <v>748</v>
      </c>
      <c r="AW170" s="102" t="s">
        <v>729</v>
      </c>
      <c r="AX170" s="110" t="s">
        <v>117</v>
      </c>
      <c r="AY170" s="110" t="s">
        <v>132</v>
      </c>
      <c r="AZ170" s="110" t="s">
        <v>730</v>
      </c>
    </row>
    <row r="171">
      <c r="A171" s="38">
        <v>167.0</v>
      </c>
      <c r="B171" s="67" t="s">
        <v>709</v>
      </c>
      <c r="C171" s="82" t="str">
        <f t="shared" si="3"/>
        <v>View</v>
      </c>
      <c r="D171" s="38" t="s">
        <v>749</v>
      </c>
      <c r="E171" s="83">
        <v>1.3171</v>
      </c>
      <c r="F171" s="87" t="str">
        <f t="shared" si="4"/>
        <v>Global Large-Stock Blend</v>
      </c>
      <c r="G171" s="71">
        <v>0.0032</v>
      </c>
      <c r="H171" s="72">
        <v>0.0155</v>
      </c>
      <c r="I171" s="72">
        <v>0.1168</v>
      </c>
      <c r="J171" s="72">
        <v>0.2327</v>
      </c>
      <c r="K171" s="72">
        <v>0.781</v>
      </c>
      <c r="L171" s="72">
        <v>0.1878</v>
      </c>
      <c r="M171" s="72">
        <v>0.7215</v>
      </c>
      <c r="N171" s="73">
        <v>0.5675</v>
      </c>
      <c r="O171" s="73">
        <v>2.206</v>
      </c>
      <c r="P171" s="73">
        <v>0.8303</v>
      </c>
      <c r="Q171" s="72">
        <v>0.2641</v>
      </c>
      <c r="R171" s="89">
        <v>2.66</v>
      </c>
      <c r="S171" s="91">
        <v>574.534909</v>
      </c>
      <c r="T171" s="93">
        <v>2331.0</v>
      </c>
      <c r="U171" s="91">
        <v>25373.01594</v>
      </c>
      <c r="V171" s="100" t="s">
        <v>156</v>
      </c>
      <c r="W171" s="97">
        <v>0.0123</v>
      </c>
      <c r="X171" s="99">
        <v>0.0153</v>
      </c>
      <c r="Y171" s="100">
        <v>30.0</v>
      </c>
      <c r="Z171" s="100">
        <v>24.0</v>
      </c>
      <c r="AA171" s="97">
        <v>0.0089</v>
      </c>
      <c r="AB171" s="100">
        <v>0.93</v>
      </c>
      <c r="AC171" s="102" t="s">
        <v>386</v>
      </c>
      <c r="AD171" s="102" t="s">
        <v>456</v>
      </c>
      <c r="AE171" s="100">
        <v>23.07</v>
      </c>
      <c r="AF171" s="103">
        <v>39533.0</v>
      </c>
      <c r="AG171" s="100">
        <v>13.09</v>
      </c>
      <c r="AH171" s="100">
        <v>0.75</v>
      </c>
      <c r="AI171" s="103">
        <v>46007.0</v>
      </c>
      <c r="AJ171" s="100">
        <v>1.2353</v>
      </c>
      <c r="AK171" s="102" t="s">
        <v>135</v>
      </c>
      <c r="AL171" s="102" t="s">
        <v>279</v>
      </c>
      <c r="AM171" s="102" t="s">
        <v>709</v>
      </c>
      <c r="AN171" s="100">
        <v>2180.0</v>
      </c>
      <c r="AO171" s="102" t="s">
        <v>110</v>
      </c>
      <c r="AP171" s="102" t="s">
        <v>110</v>
      </c>
      <c r="AQ171" s="102" t="s">
        <v>110</v>
      </c>
      <c r="AR171" s="102" t="s">
        <v>110</v>
      </c>
      <c r="AS171" s="102" t="s">
        <v>110</v>
      </c>
      <c r="AT171" s="102" t="s">
        <v>110</v>
      </c>
      <c r="AU171" s="102" t="s">
        <v>110</v>
      </c>
      <c r="AV171" s="109" t="s">
        <v>750</v>
      </c>
      <c r="AW171" s="102" t="s">
        <v>729</v>
      </c>
      <c r="AX171" s="110" t="s">
        <v>117</v>
      </c>
      <c r="AY171" s="110" t="s">
        <v>132</v>
      </c>
      <c r="AZ171" s="110" t="s">
        <v>730</v>
      </c>
    </row>
    <row r="172">
      <c r="A172" s="38">
        <v>168.0</v>
      </c>
      <c r="B172" s="67" t="s">
        <v>751</v>
      </c>
      <c r="C172" s="82" t="str">
        <f t="shared" si="3"/>
        <v>View</v>
      </c>
      <c r="D172" s="38" t="s">
        <v>752</v>
      </c>
      <c r="E172" s="83">
        <v>1.4722</v>
      </c>
      <c r="F172" s="87" t="str">
        <f t="shared" si="4"/>
        <v>Global Large-Stock Growth</v>
      </c>
      <c r="G172" s="71">
        <v>0.0097</v>
      </c>
      <c r="H172" s="72">
        <v>0.0119</v>
      </c>
      <c r="I172" s="72">
        <v>0.0813</v>
      </c>
      <c r="J172" s="72">
        <v>0.2051</v>
      </c>
      <c r="K172" s="72">
        <v>0.9142</v>
      </c>
      <c r="L172" s="72">
        <v>0.217</v>
      </c>
      <c r="M172" s="72">
        <v>0.806</v>
      </c>
      <c r="N172" s="73">
        <v>0.5941</v>
      </c>
      <c r="O172" s="73">
        <v>2.3637</v>
      </c>
      <c r="P172" s="73">
        <v>0.8429</v>
      </c>
      <c r="Q172" s="72">
        <v>0.2904</v>
      </c>
      <c r="R172" s="89">
        <v>2.71</v>
      </c>
      <c r="S172" s="91">
        <v>-73.904875</v>
      </c>
      <c r="T172" s="93">
        <v>120.0</v>
      </c>
      <c r="U172" s="91">
        <v>4494.119808</v>
      </c>
      <c r="V172" s="95"/>
      <c r="W172" s="97">
        <v>0.0</v>
      </c>
      <c r="X172" s="99">
        <v>0.0049</v>
      </c>
      <c r="Y172" s="100">
        <v>22.0</v>
      </c>
      <c r="Z172" s="100">
        <v>23.0</v>
      </c>
      <c r="AA172" s="97">
        <v>0.0094</v>
      </c>
      <c r="AB172" s="100">
        <v>0.95</v>
      </c>
      <c r="AC172" s="102" t="s">
        <v>386</v>
      </c>
      <c r="AD172" s="102" t="s">
        <v>744</v>
      </c>
      <c r="AE172" s="100">
        <v>25.84</v>
      </c>
      <c r="AF172" s="103">
        <v>38408.0</v>
      </c>
      <c r="AG172" s="100">
        <v>1.93</v>
      </c>
      <c r="AH172" s="100">
        <v>1.93</v>
      </c>
      <c r="AI172" s="103">
        <v>45996.0</v>
      </c>
      <c r="AJ172" s="100">
        <v>9.7426</v>
      </c>
      <c r="AK172" s="102" t="s">
        <v>107</v>
      </c>
      <c r="AL172" s="104"/>
      <c r="AM172" s="102" t="s">
        <v>709</v>
      </c>
      <c r="AN172" s="100">
        <v>2200.0</v>
      </c>
      <c r="AO172" s="102" t="s">
        <v>110</v>
      </c>
      <c r="AP172" s="102" t="s">
        <v>110</v>
      </c>
      <c r="AQ172" s="102" t="s">
        <v>110</v>
      </c>
      <c r="AR172" s="102" t="s">
        <v>110</v>
      </c>
      <c r="AS172" s="102" t="s">
        <v>110</v>
      </c>
      <c r="AT172" s="102" t="s">
        <v>110</v>
      </c>
      <c r="AU172" s="102" t="s">
        <v>110</v>
      </c>
      <c r="AV172" s="109" t="s">
        <v>753</v>
      </c>
      <c r="AW172" s="102" t="s">
        <v>754</v>
      </c>
      <c r="AX172" s="110" t="s">
        <v>117</v>
      </c>
      <c r="AY172" s="110" t="s">
        <v>118</v>
      </c>
      <c r="AZ172" s="110" t="s">
        <v>755</v>
      </c>
    </row>
    <row r="173">
      <c r="A173" s="38">
        <v>169.0</v>
      </c>
      <c r="B173" s="67" t="s">
        <v>756</v>
      </c>
      <c r="C173" s="82" t="str">
        <f t="shared" si="3"/>
        <v>View</v>
      </c>
      <c r="D173" s="38" t="s">
        <v>757</v>
      </c>
      <c r="E173" s="83">
        <v>1.0239</v>
      </c>
      <c r="F173" s="87" t="str">
        <f t="shared" si="4"/>
        <v>Global Large-Stock Growth</v>
      </c>
      <c r="G173" s="71">
        <v>0.01</v>
      </c>
      <c r="H173" s="72">
        <v>0.0259</v>
      </c>
      <c r="I173" s="72">
        <v>0.0735</v>
      </c>
      <c r="J173" s="72">
        <v>0.1911</v>
      </c>
      <c r="K173" s="72">
        <v>0.8762</v>
      </c>
      <c r="L173" s="72">
        <v>0.2422</v>
      </c>
      <c r="M173" s="72">
        <v>0.7356</v>
      </c>
      <c r="N173" s="73">
        <v>0.431</v>
      </c>
      <c r="O173" s="73">
        <v>1.9259</v>
      </c>
      <c r="P173" s="73">
        <v>0.7415</v>
      </c>
      <c r="Q173" s="72">
        <v>0.318</v>
      </c>
      <c r="R173" s="89">
        <v>2.18</v>
      </c>
      <c r="S173" s="91">
        <v>46.604139</v>
      </c>
      <c r="T173" s="93">
        <v>21.0</v>
      </c>
      <c r="U173" s="91">
        <v>368.924277</v>
      </c>
      <c r="V173" s="95"/>
      <c r="W173" s="97">
        <v>0.0</v>
      </c>
      <c r="X173" s="99">
        <v>5.0E-4</v>
      </c>
      <c r="Y173" s="100">
        <v>32.0</v>
      </c>
      <c r="Z173" s="100">
        <v>26.0</v>
      </c>
      <c r="AA173" s="97">
        <v>0.0107</v>
      </c>
      <c r="AB173" s="100">
        <v>1.0</v>
      </c>
      <c r="AC173" s="102" t="s">
        <v>386</v>
      </c>
      <c r="AD173" s="102" t="s">
        <v>744</v>
      </c>
      <c r="AE173" s="100">
        <v>25.82</v>
      </c>
      <c r="AF173" s="103">
        <v>42517.0</v>
      </c>
      <c r="AG173" s="100">
        <v>9.61</v>
      </c>
      <c r="AH173" s="100">
        <v>9.61</v>
      </c>
      <c r="AI173" s="103">
        <v>46007.0</v>
      </c>
      <c r="AJ173" s="100">
        <v>0.5072</v>
      </c>
      <c r="AK173" s="102" t="s">
        <v>107</v>
      </c>
      <c r="AL173" s="104"/>
      <c r="AM173" s="102" t="s">
        <v>709</v>
      </c>
      <c r="AN173" s="100">
        <v>2200.0</v>
      </c>
      <c r="AO173" s="102" t="s">
        <v>110</v>
      </c>
      <c r="AP173" s="102" t="s">
        <v>110</v>
      </c>
      <c r="AQ173" s="102" t="s">
        <v>110</v>
      </c>
      <c r="AR173" s="102" t="s">
        <v>110</v>
      </c>
      <c r="AS173" s="102" t="s">
        <v>110</v>
      </c>
      <c r="AT173" s="102" t="s">
        <v>110</v>
      </c>
      <c r="AU173" s="102" t="s">
        <v>110</v>
      </c>
      <c r="AV173" s="109" t="s">
        <v>758</v>
      </c>
      <c r="AW173" s="102" t="s">
        <v>754</v>
      </c>
      <c r="AX173" s="110" t="s">
        <v>117</v>
      </c>
      <c r="AY173" s="110" t="s">
        <v>118</v>
      </c>
      <c r="AZ173" s="110" t="s">
        <v>755</v>
      </c>
    </row>
    <row r="174">
      <c r="A174" s="38">
        <v>170.0</v>
      </c>
      <c r="B174" s="67" t="s">
        <v>759</v>
      </c>
      <c r="C174" s="82" t="str">
        <f t="shared" si="3"/>
        <v>View</v>
      </c>
      <c r="D174" s="38" t="s">
        <v>760</v>
      </c>
      <c r="E174" s="83">
        <v>1.0535</v>
      </c>
      <c r="F174" s="87" t="str">
        <f t="shared" si="4"/>
        <v>Global Large-Stock Growth</v>
      </c>
      <c r="G174" s="71">
        <v>0.011</v>
      </c>
      <c r="H174" s="72">
        <v>0.0165</v>
      </c>
      <c r="I174" s="72">
        <v>0.0594</v>
      </c>
      <c r="J174" s="72">
        <v>0.1913</v>
      </c>
      <c r="K174" s="72">
        <v>0.6641</v>
      </c>
      <c r="L174" s="72">
        <v>0.1857</v>
      </c>
      <c r="M174" s="72">
        <v>0.6184</v>
      </c>
      <c r="N174" s="73">
        <v>0.4532</v>
      </c>
      <c r="O174" s="73">
        <v>1.8132</v>
      </c>
      <c r="P174" s="73">
        <v>0.6612</v>
      </c>
      <c r="Q174" s="72">
        <v>0.2848</v>
      </c>
      <c r="R174" s="89">
        <v>2.09</v>
      </c>
      <c r="S174" s="91">
        <v>-89.676132</v>
      </c>
      <c r="T174" s="93">
        <v>59.0</v>
      </c>
      <c r="U174" s="91">
        <v>893.159907</v>
      </c>
      <c r="V174" s="95"/>
      <c r="W174" s="97">
        <v>0.0</v>
      </c>
      <c r="X174" s="99">
        <v>0.0023</v>
      </c>
      <c r="Y174" s="100">
        <v>32.0</v>
      </c>
      <c r="Z174" s="100">
        <v>52.0</v>
      </c>
      <c r="AA174" s="97">
        <v>0.0091</v>
      </c>
      <c r="AB174" s="100">
        <v>0.93</v>
      </c>
      <c r="AC174" s="102" t="s">
        <v>386</v>
      </c>
      <c r="AD174" s="102" t="s">
        <v>456</v>
      </c>
      <c r="AE174" s="100">
        <v>27.94</v>
      </c>
      <c r="AF174" s="103">
        <v>31532.0</v>
      </c>
      <c r="AG174" s="100">
        <v>4.13</v>
      </c>
      <c r="AH174" s="100">
        <v>2.42</v>
      </c>
      <c r="AI174" s="103">
        <v>46003.0</v>
      </c>
      <c r="AJ174" s="100">
        <v>3.3909</v>
      </c>
      <c r="AK174" s="102" t="s">
        <v>107</v>
      </c>
      <c r="AL174" s="104"/>
      <c r="AM174" s="102" t="s">
        <v>709</v>
      </c>
      <c r="AN174" s="100">
        <v>2200.0</v>
      </c>
      <c r="AO174" s="102" t="s">
        <v>110</v>
      </c>
      <c r="AP174" s="102" t="s">
        <v>110</v>
      </c>
      <c r="AQ174" s="102" t="s">
        <v>110</v>
      </c>
      <c r="AR174" s="102" t="s">
        <v>110</v>
      </c>
      <c r="AS174" s="102" t="s">
        <v>110</v>
      </c>
      <c r="AT174" s="102" t="s">
        <v>110</v>
      </c>
      <c r="AU174" s="102" t="s">
        <v>110</v>
      </c>
      <c r="AV174" s="109" t="s">
        <v>761</v>
      </c>
      <c r="AW174" s="102" t="s">
        <v>754</v>
      </c>
      <c r="AX174" s="110" t="s">
        <v>117</v>
      </c>
      <c r="AY174" s="110" t="s">
        <v>118</v>
      </c>
      <c r="AZ174" s="110" t="s">
        <v>755</v>
      </c>
    </row>
    <row r="175">
      <c r="A175" s="38">
        <v>171.0</v>
      </c>
      <c r="B175" s="67" t="s">
        <v>762</v>
      </c>
      <c r="C175" s="82" t="str">
        <f t="shared" si="3"/>
        <v>View</v>
      </c>
      <c r="D175" s="38" t="s">
        <v>763</v>
      </c>
      <c r="E175" s="83">
        <v>1.3256</v>
      </c>
      <c r="F175" s="87" t="str">
        <f t="shared" si="4"/>
        <v>Global Large-Stock Value</v>
      </c>
      <c r="G175" s="71">
        <v>0.0044</v>
      </c>
      <c r="H175" s="72">
        <v>0.0299</v>
      </c>
      <c r="I175" s="72">
        <v>0.3381</v>
      </c>
      <c r="J175" s="72">
        <v>0.69</v>
      </c>
      <c r="K175" s="72">
        <v>0.95</v>
      </c>
      <c r="L175" s="72">
        <v>0.1463</v>
      </c>
      <c r="M175" s="72">
        <v>1.4923</v>
      </c>
      <c r="N175" s="73">
        <v>1.0467</v>
      </c>
      <c r="O175" s="73">
        <v>3.1273</v>
      </c>
      <c r="P175" s="73">
        <v>1.8128</v>
      </c>
      <c r="Q175" s="72">
        <v>0.2271</v>
      </c>
      <c r="R175" s="89">
        <v>6.51</v>
      </c>
      <c r="S175" s="91">
        <v>316.147927</v>
      </c>
      <c r="T175" s="93">
        <v>87.0</v>
      </c>
      <c r="U175" s="91">
        <v>2642.31273</v>
      </c>
      <c r="V175" s="95"/>
      <c r="W175" s="97">
        <v>0.0</v>
      </c>
      <c r="X175" s="99">
        <v>0.0252</v>
      </c>
      <c r="Y175" s="100">
        <v>1.0</v>
      </c>
      <c r="Z175" s="100">
        <v>4.0</v>
      </c>
      <c r="AA175" s="97">
        <v>0.0099</v>
      </c>
      <c r="AB175" s="100">
        <v>0.94</v>
      </c>
      <c r="AC175" s="102" t="s">
        <v>386</v>
      </c>
      <c r="AD175" s="102" t="s">
        <v>456</v>
      </c>
      <c r="AE175" s="100">
        <v>17.33</v>
      </c>
      <c r="AF175" s="103">
        <v>30825.0</v>
      </c>
      <c r="AG175" s="100">
        <v>7.44</v>
      </c>
      <c r="AH175" s="100">
        <v>7.44</v>
      </c>
      <c r="AI175" s="103">
        <v>46014.0</v>
      </c>
      <c r="AJ175" s="100">
        <v>0.5219</v>
      </c>
      <c r="AK175" s="102" t="s">
        <v>135</v>
      </c>
      <c r="AL175" s="104"/>
      <c r="AM175" s="102" t="s">
        <v>709</v>
      </c>
      <c r="AN175" s="100">
        <v>2210.0</v>
      </c>
      <c r="AO175" s="102" t="s">
        <v>110</v>
      </c>
      <c r="AP175" s="102" t="s">
        <v>110</v>
      </c>
      <c r="AQ175" s="102" t="s">
        <v>110</v>
      </c>
      <c r="AR175" s="102" t="s">
        <v>110</v>
      </c>
      <c r="AS175" s="102" t="s">
        <v>110</v>
      </c>
      <c r="AT175" s="102" t="s">
        <v>110</v>
      </c>
      <c r="AU175" s="102" t="s">
        <v>110</v>
      </c>
      <c r="AV175" s="109" t="s">
        <v>764</v>
      </c>
      <c r="AW175" s="102" t="s">
        <v>765</v>
      </c>
      <c r="AX175" s="110" t="s">
        <v>117</v>
      </c>
      <c r="AY175" s="110" t="s">
        <v>118</v>
      </c>
      <c r="AZ175" s="110" t="s">
        <v>766</v>
      </c>
    </row>
    <row r="176">
      <c r="A176" s="38">
        <v>172.0</v>
      </c>
      <c r="B176" s="67" t="s">
        <v>767</v>
      </c>
      <c r="C176" s="82" t="str">
        <f t="shared" si="3"/>
        <v>View</v>
      </c>
      <c r="D176" s="38" t="s">
        <v>768</v>
      </c>
      <c r="E176" s="83">
        <v>1.5792</v>
      </c>
      <c r="F176" s="87" t="str">
        <f t="shared" si="4"/>
        <v>Global Large-Stock Value</v>
      </c>
      <c r="G176" s="71">
        <v>0.0074</v>
      </c>
      <c r="H176" s="72">
        <v>0.0122</v>
      </c>
      <c r="I176" s="72">
        <v>0.1531</v>
      </c>
      <c r="J176" s="72">
        <v>0.3186</v>
      </c>
      <c r="K176" s="72">
        <v>1.0562</v>
      </c>
      <c r="L176" s="72">
        <v>0.1851</v>
      </c>
      <c r="M176" s="72">
        <v>1.0744</v>
      </c>
      <c r="N176" s="73">
        <v>0.8344</v>
      </c>
      <c r="O176" s="73">
        <v>2.3751</v>
      </c>
      <c r="P176" s="73">
        <v>1.2401</v>
      </c>
      <c r="Q176" s="72">
        <v>0.2324</v>
      </c>
      <c r="R176" s="89">
        <v>4.56</v>
      </c>
      <c r="S176" s="91">
        <v>6.671606</v>
      </c>
      <c r="T176" s="93">
        <v>1337.0</v>
      </c>
      <c r="U176" s="91">
        <v>547.54486</v>
      </c>
      <c r="V176" s="95"/>
      <c r="W176" s="97">
        <v>0.0</v>
      </c>
      <c r="X176" s="99">
        <v>0.0139</v>
      </c>
      <c r="Y176" s="100">
        <v>15.0</v>
      </c>
      <c r="Z176" s="100">
        <v>1.0</v>
      </c>
      <c r="AA176" s="97">
        <v>0.01</v>
      </c>
      <c r="AB176" s="100">
        <v>0.94</v>
      </c>
      <c r="AC176" s="102" t="s">
        <v>386</v>
      </c>
      <c r="AD176" s="102" t="s">
        <v>744</v>
      </c>
      <c r="AE176" s="100">
        <v>19.19</v>
      </c>
      <c r="AF176" s="103">
        <v>41647.0</v>
      </c>
      <c r="AG176" s="100">
        <v>15.93</v>
      </c>
      <c r="AH176" s="100">
        <v>2.59</v>
      </c>
      <c r="AI176" s="103">
        <v>46008.0</v>
      </c>
      <c r="AJ176" s="100">
        <v>1.6179</v>
      </c>
      <c r="AK176" s="102" t="s">
        <v>107</v>
      </c>
      <c r="AL176" s="104"/>
      <c r="AM176" s="102" t="s">
        <v>709</v>
      </c>
      <c r="AN176" s="100">
        <v>2210.0</v>
      </c>
      <c r="AO176" s="102" t="s">
        <v>110</v>
      </c>
      <c r="AP176" s="102" t="s">
        <v>110</v>
      </c>
      <c r="AQ176" s="102" t="s">
        <v>110</v>
      </c>
      <c r="AR176" s="102" t="s">
        <v>110</v>
      </c>
      <c r="AS176" s="102" t="s">
        <v>110</v>
      </c>
      <c r="AT176" s="102" t="s">
        <v>110</v>
      </c>
      <c r="AU176" s="102" t="s">
        <v>110</v>
      </c>
      <c r="AV176" s="109" t="s">
        <v>769</v>
      </c>
      <c r="AW176" s="102" t="s">
        <v>765</v>
      </c>
      <c r="AX176" s="110" t="s">
        <v>117</v>
      </c>
      <c r="AY176" s="110" t="s">
        <v>118</v>
      </c>
      <c r="AZ176" s="110" t="s">
        <v>766</v>
      </c>
    </row>
    <row r="177">
      <c r="A177" s="38">
        <v>173.0</v>
      </c>
      <c r="B177" s="67" t="s">
        <v>770</v>
      </c>
      <c r="C177" s="82" t="str">
        <f t="shared" si="3"/>
        <v>View</v>
      </c>
      <c r="D177" s="38" t="s">
        <v>771</v>
      </c>
      <c r="E177" s="83">
        <v>1.3617</v>
      </c>
      <c r="F177" s="87" t="str">
        <f t="shared" si="4"/>
        <v>Global Large-Stock Value</v>
      </c>
      <c r="G177" s="71">
        <v>0.0075</v>
      </c>
      <c r="H177" s="72">
        <v>0.0263</v>
      </c>
      <c r="I177" s="72">
        <v>0.1534</v>
      </c>
      <c r="J177" s="72">
        <v>0.4111</v>
      </c>
      <c r="K177" s="72">
        <v>0.8364</v>
      </c>
      <c r="L177" s="72">
        <v>0.1457</v>
      </c>
      <c r="M177" s="72">
        <v>1.0828</v>
      </c>
      <c r="N177" s="73">
        <v>0.8609</v>
      </c>
      <c r="O177" s="73">
        <v>2.4418</v>
      </c>
      <c r="P177" s="73">
        <v>1.3188</v>
      </c>
      <c r="Q177" s="72">
        <v>0.2351</v>
      </c>
      <c r="R177" s="89">
        <v>4.44</v>
      </c>
      <c r="S177" s="91">
        <v>37.457051</v>
      </c>
      <c r="T177" s="93">
        <v>89.0</v>
      </c>
      <c r="U177" s="91">
        <v>720.980134</v>
      </c>
      <c r="V177" s="95"/>
      <c r="W177" s="97">
        <v>0.0</v>
      </c>
      <c r="X177" s="99">
        <v>0.0171</v>
      </c>
      <c r="Y177" s="100">
        <v>1.0</v>
      </c>
      <c r="Z177" s="100">
        <v>11.0</v>
      </c>
      <c r="AA177" s="97">
        <v>0.0087</v>
      </c>
      <c r="AB177" s="100">
        <v>0.94</v>
      </c>
      <c r="AC177" s="102" t="s">
        <v>386</v>
      </c>
      <c r="AD177" s="102" t="s">
        <v>456</v>
      </c>
      <c r="AE177" s="100">
        <v>17.83</v>
      </c>
      <c r="AF177" s="103">
        <v>39813.0</v>
      </c>
      <c r="AG177" s="100">
        <v>15.26</v>
      </c>
      <c r="AH177" s="100">
        <v>2.93</v>
      </c>
      <c r="AI177" s="103">
        <v>45986.0</v>
      </c>
      <c r="AJ177" s="100">
        <v>2.2311</v>
      </c>
      <c r="AK177" s="102" t="s">
        <v>107</v>
      </c>
      <c r="AL177" s="104"/>
      <c r="AM177" s="102" t="s">
        <v>709</v>
      </c>
      <c r="AN177" s="100">
        <v>2210.0</v>
      </c>
      <c r="AO177" s="102" t="s">
        <v>110</v>
      </c>
      <c r="AP177" s="102" t="s">
        <v>110</v>
      </c>
      <c r="AQ177" s="102" t="s">
        <v>110</v>
      </c>
      <c r="AR177" s="102" t="s">
        <v>110</v>
      </c>
      <c r="AS177" s="102" t="s">
        <v>110</v>
      </c>
      <c r="AT177" s="102" t="s">
        <v>110</v>
      </c>
      <c r="AU177" s="102" t="s">
        <v>110</v>
      </c>
      <c r="AV177" s="109" t="s">
        <v>772</v>
      </c>
      <c r="AW177" s="102" t="s">
        <v>765</v>
      </c>
      <c r="AX177" s="110" t="s">
        <v>117</v>
      </c>
      <c r="AY177" s="110" t="s">
        <v>118</v>
      </c>
      <c r="AZ177" s="110" t="s">
        <v>766</v>
      </c>
    </row>
    <row r="178">
      <c r="A178" s="38">
        <v>174.0</v>
      </c>
      <c r="B178" s="67" t="s">
        <v>773</v>
      </c>
      <c r="C178" s="82" t="str">
        <f t="shared" si="3"/>
        <v>View</v>
      </c>
      <c r="D178" s="38" t="s">
        <v>774</v>
      </c>
      <c r="E178" s="83">
        <v>1.3834</v>
      </c>
      <c r="F178" s="87" t="str">
        <f t="shared" si="4"/>
        <v>Global Large-Stock Value</v>
      </c>
      <c r="G178" s="71">
        <v>0.005</v>
      </c>
      <c r="H178" s="72">
        <v>0.0146</v>
      </c>
      <c r="I178" s="72">
        <v>0.1296</v>
      </c>
      <c r="J178" s="72">
        <v>0.3116</v>
      </c>
      <c r="K178" s="72">
        <v>0.7937</v>
      </c>
      <c r="L178" s="72">
        <v>0.1467</v>
      </c>
      <c r="M178" s="72">
        <v>1.0134</v>
      </c>
      <c r="N178" s="73">
        <v>0.8253</v>
      </c>
      <c r="O178" s="73">
        <v>2.3416</v>
      </c>
      <c r="P178" s="73">
        <v>1.2297</v>
      </c>
      <c r="Q178" s="72">
        <v>0.252</v>
      </c>
      <c r="R178" s="89">
        <v>3.99</v>
      </c>
      <c r="S178" s="91">
        <v>43.888006</v>
      </c>
      <c r="T178" s="93">
        <v>177.0</v>
      </c>
      <c r="U178" s="91">
        <v>494.184001</v>
      </c>
      <c r="V178" s="95"/>
      <c r="W178" s="97">
        <v>0.0193</v>
      </c>
      <c r="X178" s="99">
        <v>0.0274</v>
      </c>
      <c r="Y178" s="100">
        <v>23.0</v>
      </c>
      <c r="Z178" s="100">
        <v>15.0</v>
      </c>
      <c r="AA178" s="97">
        <v>0.0084</v>
      </c>
      <c r="AB178" s="100">
        <v>0.99</v>
      </c>
      <c r="AC178" s="102" t="s">
        <v>386</v>
      </c>
      <c r="AD178" s="102" t="s">
        <v>105</v>
      </c>
      <c r="AE178" s="100">
        <v>18.77</v>
      </c>
      <c r="AF178" s="103">
        <v>36794.0</v>
      </c>
      <c r="AG178" s="100">
        <v>11.18</v>
      </c>
      <c r="AH178" s="100">
        <v>0.17</v>
      </c>
      <c r="AI178" s="103">
        <v>46013.0</v>
      </c>
      <c r="AJ178" s="100">
        <v>2.4568</v>
      </c>
      <c r="AK178" s="102" t="s">
        <v>128</v>
      </c>
      <c r="AL178" s="102" t="s">
        <v>129</v>
      </c>
      <c r="AM178" s="102" t="s">
        <v>709</v>
      </c>
      <c r="AN178" s="100">
        <v>2210.0</v>
      </c>
      <c r="AO178" s="102" t="s">
        <v>110</v>
      </c>
      <c r="AP178" s="102" t="s">
        <v>110</v>
      </c>
      <c r="AQ178" s="102" t="s">
        <v>110</v>
      </c>
      <c r="AR178" s="102" t="s">
        <v>110</v>
      </c>
      <c r="AS178" s="102" t="s">
        <v>110</v>
      </c>
      <c r="AT178" s="102" t="s">
        <v>110</v>
      </c>
      <c r="AU178" s="102" t="s">
        <v>110</v>
      </c>
      <c r="AV178" s="109" t="s">
        <v>775</v>
      </c>
      <c r="AW178" s="102" t="s">
        <v>765</v>
      </c>
      <c r="AX178" s="110" t="s">
        <v>117</v>
      </c>
      <c r="AY178" s="110" t="s">
        <v>132</v>
      </c>
      <c r="AZ178" s="110" t="s">
        <v>766</v>
      </c>
    </row>
    <row r="179">
      <c r="A179" s="38">
        <v>175.0</v>
      </c>
      <c r="B179" s="67" t="s">
        <v>776</v>
      </c>
      <c r="C179" s="82" t="str">
        <f t="shared" si="3"/>
        <v>View</v>
      </c>
      <c r="D179" s="38" t="s">
        <v>777</v>
      </c>
      <c r="E179" s="83">
        <v>0.7725</v>
      </c>
      <c r="F179" s="87" t="str">
        <f t="shared" si="4"/>
        <v>Global Small/Mid Stock</v>
      </c>
      <c r="G179" s="71">
        <v>0.0119</v>
      </c>
      <c r="H179" s="72">
        <v>0.0201</v>
      </c>
      <c r="I179" s="72">
        <v>0.1998</v>
      </c>
      <c r="J179" s="72">
        <v>0.3806</v>
      </c>
      <c r="K179" s="72">
        <v>0.6523</v>
      </c>
      <c r="L179" s="72">
        <v>0.2255</v>
      </c>
      <c r="M179" s="72">
        <v>1.3338</v>
      </c>
      <c r="N179" s="73">
        <v>0.8155</v>
      </c>
      <c r="O179" s="73">
        <v>1.5116</v>
      </c>
      <c r="P179" s="73">
        <v>1.4494</v>
      </c>
      <c r="Q179" s="72">
        <v>0.2255</v>
      </c>
      <c r="R179" s="89">
        <v>5.96</v>
      </c>
      <c r="S179" s="91">
        <v>-9.578499</v>
      </c>
      <c r="T179" s="93">
        <v>47.0</v>
      </c>
      <c r="U179" s="91">
        <v>881.875949</v>
      </c>
      <c r="V179" s="95"/>
      <c r="W179" s="97">
        <v>0.008</v>
      </c>
      <c r="X179" s="99">
        <v>0.0231</v>
      </c>
      <c r="Y179" s="100">
        <v>6.0</v>
      </c>
      <c r="Z179" s="100">
        <v>13.0</v>
      </c>
      <c r="AA179" s="97">
        <v>0.0106</v>
      </c>
      <c r="AB179" s="100">
        <v>1.06</v>
      </c>
      <c r="AC179" s="102" t="s">
        <v>386</v>
      </c>
      <c r="AD179" s="102" t="s">
        <v>744</v>
      </c>
      <c r="AE179" s="100">
        <v>12.64</v>
      </c>
      <c r="AF179" s="103">
        <v>33178.0</v>
      </c>
      <c r="AG179" s="100">
        <v>8.29</v>
      </c>
      <c r="AH179" s="100">
        <v>8.29</v>
      </c>
      <c r="AI179" s="103">
        <v>46001.0</v>
      </c>
      <c r="AJ179" s="100">
        <v>5.0639</v>
      </c>
      <c r="AK179" s="102" t="s">
        <v>107</v>
      </c>
      <c r="AL179" s="104"/>
      <c r="AM179" s="102" t="s">
        <v>709</v>
      </c>
      <c r="AN179" s="100">
        <v>2220.0</v>
      </c>
      <c r="AO179" s="102" t="s">
        <v>110</v>
      </c>
      <c r="AP179" s="102" t="s">
        <v>110</v>
      </c>
      <c r="AQ179" s="102" t="s">
        <v>110</v>
      </c>
      <c r="AR179" s="102" t="s">
        <v>110</v>
      </c>
      <c r="AS179" s="102" t="s">
        <v>110</v>
      </c>
      <c r="AT179" s="102" t="s">
        <v>110</v>
      </c>
      <c r="AU179" s="102" t="s">
        <v>110</v>
      </c>
      <c r="AV179" s="109" t="s">
        <v>778</v>
      </c>
      <c r="AW179" s="102" t="s">
        <v>779</v>
      </c>
      <c r="AX179" s="110" t="s">
        <v>117</v>
      </c>
      <c r="AY179" s="110" t="s">
        <v>118</v>
      </c>
      <c r="AZ179" s="110" t="s">
        <v>780</v>
      </c>
    </row>
    <row r="180">
      <c r="A180" s="38">
        <v>176.0</v>
      </c>
      <c r="B180" s="67" t="s">
        <v>781</v>
      </c>
      <c r="C180" s="82" t="str">
        <f t="shared" si="3"/>
        <v>View</v>
      </c>
      <c r="D180" s="38" t="s">
        <v>782</v>
      </c>
      <c r="E180" s="83">
        <v>0.6205</v>
      </c>
      <c r="F180" s="87" t="str">
        <f t="shared" si="4"/>
        <v>Global Small/Mid Stock</v>
      </c>
      <c r="G180" s="71">
        <v>0.005</v>
      </c>
      <c r="H180" s="72">
        <v>0.0192</v>
      </c>
      <c r="I180" s="72">
        <v>0.0671</v>
      </c>
      <c r="J180" s="72">
        <v>0.1646</v>
      </c>
      <c r="K180" s="72">
        <v>0.4544</v>
      </c>
      <c r="L180" s="72">
        <v>0.1757</v>
      </c>
      <c r="M180" s="72">
        <v>0.7008</v>
      </c>
      <c r="N180" s="73">
        <v>0.587</v>
      </c>
      <c r="O180" s="73">
        <v>1.2044</v>
      </c>
      <c r="P180" s="73">
        <v>1.006</v>
      </c>
      <c r="Q180" s="72">
        <v>0.1786</v>
      </c>
      <c r="R180" s="89">
        <v>3.79</v>
      </c>
      <c r="S180" s="91">
        <v>-220.900198</v>
      </c>
      <c r="T180" s="93">
        <v>581.0</v>
      </c>
      <c r="U180" s="91">
        <v>4109.319482</v>
      </c>
      <c r="V180" s="95"/>
      <c r="W180" s="97">
        <v>0.0</v>
      </c>
      <c r="X180" s="99">
        <v>0.0228</v>
      </c>
      <c r="Y180" s="100">
        <v>48.0</v>
      </c>
      <c r="Z180" s="100">
        <v>39.0</v>
      </c>
      <c r="AA180" s="97">
        <v>0.0087</v>
      </c>
      <c r="AB180" s="100">
        <v>0.76</v>
      </c>
      <c r="AC180" s="102" t="s">
        <v>101</v>
      </c>
      <c r="AD180" s="102" t="s">
        <v>182</v>
      </c>
      <c r="AE180" s="100">
        <v>14.92</v>
      </c>
      <c r="AF180" s="103">
        <v>42881.0</v>
      </c>
      <c r="AG180" s="100">
        <v>8.61</v>
      </c>
      <c r="AH180" s="100">
        <v>4.59</v>
      </c>
      <c r="AI180" s="103">
        <v>45996.0</v>
      </c>
      <c r="AJ180" s="100">
        <v>0.284</v>
      </c>
      <c r="AK180" s="102" t="s">
        <v>135</v>
      </c>
      <c r="AL180" s="104"/>
      <c r="AM180" s="102" t="s">
        <v>709</v>
      </c>
      <c r="AN180" s="100">
        <v>2220.0</v>
      </c>
      <c r="AO180" s="102" t="s">
        <v>110</v>
      </c>
      <c r="AP180" s="102" t="s">
        <v>110</v>
      </c>
      <c r="AQ180" s="102" t="s">
        <v>110</v>
      </c>
      <c r="AR180" s="102" t="s">
        <v>110</v>
      </c>
      <c r="AS180" s="102" t="s">
        <v>110</v>
      </c>
      <c r="AT180" s="102" t="s">
        <v>110</v>
      </c>
      <c r="AU180" s="102" t="s">
        <v>110</v>
      </c>
      <c r="AV180" s="109" t="s">
        <v>783</v>
      </c>
      <c r="AW180" s="102" t="s">
        <v>779</v>
      </c>
      <c r="AX180" s="110" t="s">
        <v>117</v>
      </c>
      <c r="AY180" s="110" t="s">
        <v>118</v>
      </c>
      <c r="AZ180" s="110" t="s">
        <v>780</v>
      </c>
    </row>
    <row r="181">
      <c r="A181" s="38">
        <v>177.0</v>
      </c>
      <c r="B181" s="67" t="s">
        <v>784</v>
      </c>
      <c r="C181" s="82" t="str">
        <f t="shared" si="3"/>
        <v>View</v>
      </c>
      <c r="D181" s="38" t="s">
        <v>785</v>
      </c>
      <c r="E181" s="83">
        <v>0.5884</v>
      </c>
      <c r="F181" s="87" t="str">
        <f t="shared" si="4"/>
        <v>Global Small/Mid Stock</v>
      </c>
      <c r="G181" s="71">
        <v>0.0087</v>
      </c>
      <c r="H181" s="72">
        <v>0.0189</v>
      </c>
      <c r="I181" s="72">
        <v>0.0666</v>
      </c>
      <c r="J181" s="72">
        <v>0.1657</v>
      </c>
      <c r="K181" s="72">
        <v>0.4421</v>
      </c>
      <c r="L181" s="72">
        <v>0.1765</v>
      </c>
      <c r="M181" s="72">
        <v>0.6705</v>
      </c>
      <c r="N181" s="73">
        <v>0.5467</v>
      </c>
      <c r="O181" s="73">
        <v>1.1434</v>
      </c>
      <c r="P181" s="73">
        <v>0.9349</v>
      </c>
      <c r="Q181" s="72">
        <v>0.1887</v>
      </c>
      <c r="R181" s="89">
        <v>3.44</v>
      </c>
      <c r="S181" s="91">
        <v>-1591.301681</v>
      </c>
      <c r="T181" s="93">
        <v>583.0</v>
      </c>
      <c r="U181" s="91">
        <v>22996.20067</v>
      </c>
      <c r="V181" s="95"/>
      <c r="W181" s="97">
        <v>0.0</v>
      </c>
      <c r="X181" s="99">
        <v>0.0242</v>
      </c>
      <c r="Y181" s="100">
        <v>45.0</v>
      </c>
      <c r="Z181" s="100">
        <v>42.0</v>
      </c>
      <c r="AA181" s="97">
        <v>0.0088</v>
      </c>
      <c r="AB181" s="100">
        <v>0.78</v>
      </c>
      <c r="AC181" s="102" t="s">
        <v>101</v>
      </c>
      <c r="AD181" s="102" t="s">
        <v>182</v>
      </c>
      <c r="AE181" s="100">
        <v>14.84</v>
      </c>
      <c r="AF181" s="103">
        <v>32869.0</v>
      </c>
      <c r="AG181" s="100">
        <v>9.59</v>
      </c>
      <c r="AH181" s="100">
        <v>8.7</v>
      </c>
      <c r="AI181" s="103">
        <v>45996.0</v>
      </c>
      <c r="AJ181" s="100">
        <v>1.177</v>
      </c>
      <c r="AK181" s="102" t="s">
        <v>135</v>
      </c>
      <c r="AL181" s="104"/>
      <c r="AM181" s="102" t="s">
        <v>709</v>
      </c>
      <c r="AN181" s="100">
        <v>2220.0</v>
      </c>
      <c r="AO181" s="102" t="s">
        <v>110</v>
      </c>
      <c r="AP181" s="102" t="s">
        <v>110</v>
      </c>
      <c r="AQ181" s="102" t="s">
        <v>110</v>
      </c>
      <c r="AR181" s="102" t="s">
        <v>110</v>
      </c>
      <c r="AS181" s="102" t="s">
        <v>110</v>
      </c>
      <c r="AT181" s="102" t="s">
        <v>110</v>
      </c>
      <c r="AU181" s="102" t="s">
        <v>110</v>
      </c>
      <c r="AV181" s="109" t="s">
        <v>786</v>
      </c>
      <c r="AW181" s="102" t="s">
        <v>779</v>
      </c>
      <c r="AX181" s="110" t="s">
        <v>117</v>
      </c>
      <c r="AY181" s="110" t="s">
        <v>118</v>
      </c>
      <c r="AZ181" s="110" t="s">
        <v>780</v>
      </c>
    </row>
    <row r="182">
      <c r="A182" s="38">
        <v>178.0</v>
      </c>
      <c r="B182" s="67" t="s">
        <v>787</v>
      </c>
      <c r="C182" s="82" t="str">
        <f t="shared" si="3"/>
        <v>View</v>
      </c>
      <c r="D182" s="38" t="s">
        <v>788</v>
      </c>
      <c r="E182" s="83">
        <v>0.4659</v>
      </c>
      <c r="F182" s="87" t="str">
        <f t="shared" si="4"/>
        <v>Global Small/Mid Stock</v>
      </c>
      <c r="G182" s="71">
        <v>0.0095</v>
      </c>
      <c r="H182" s="72">
        <v>0.0388</v>
      </c>
      <c r="I182" s="72">
        <v>0.1822</v>
      </c>
      <c r="J182" s="72">
        <v>0.2649</v>
      </c>
      <c r="K182" s="72">
        <v>0.5568</v>
      </c>
      <c r="L182" s="72">
        <v>0.3681</v>
      </c>
      <c r="M182" s="72">
        <v>0.175</v>
      </c>
      <c r="N182" s="73">
        <v>-0.015</v>
      </c>
      <c r="O182" s="73">
        <v>0.7581</v>
      </c>
      <c r="P182" s="73">
        <v>-0.0248</v>
      </c>
      <c r="Q182" s="72">
        <v>0.4365</v>
      </c>
      <c r="R182" s="89">
        <v>0.35</v>
      </c>
      <c r="S182" s="91">
        <v>71.365254</v>
      </c>
      <c r="T182" s="93">
        <v>89.0</v>
      </c>
      <c r="U182" s="91">
        <v>1308.697245</v>
      </c>
      <c r="V182" s="95"/>
      <c r="W182" s="97">
        <v>3.0E-4</v>
      </c>
      <c r="X182" s="99">
        <v>0.0041</v>
      </c>
      <c r="Y182" s="100">
        <v>18.0</v>
      </c>
      <c r="Z182" s="100">
        <v>25.0</v>
      </c>
      <c r="AA182" s="97">
        <v>0.0132</v>
      </c>
      <c r="AB182" s="100">
        <v>1.37</v>
      </c>
      <c r="AC182" s="102" t="s">
        <v>578</v>
      </c>
      <c r="AD182" s="102" t="s">
        <v>105</v>
      </c>
      <c r="AE182" s="100">
        <v>31.59</v>
      </c>
      <c r="AF182" s="103">
        <v>41569.0</v>
      </c>
      <c r="AG182" s="100">
        <v>3.05</v>
      </c>
      <c r="AH182" s="100">
        <v>3.01</v>
      </c>
      <c r="AI182" s="103">
        <v>46021.0</v>
      </c>
      <c r="AJ182" s="100">
        <v>0.2922</v>
      </c>
      <c r="AK182" s="102" t="s">
        <v>107</v>
      </c>
      <c r="AL182" s="102" t="s">
        <v>129</v>
      </c>
      <c r="AM182" s="102" t="s">
        <v>709</v>
      </c>
      <c r="AN182" s="100">
        <v>2220.0</v>
      </c>
      <c r="AO182" s="102" t="s">
        <v>110</v>
      </c>
      <c r="AP182" s="102" t="s">
        <v>110</v>
      </c>
      <c r="AQ182" s="102" t="s">
        <v>110</v>
      </c>
      <c r="AR182" s="102" t="s">
        <v>110</v>
      </c>
      <c r="AS182" s="102" t="s">
        <v>110</v>
      </c>
      <c r="AT182" s="102" t="s">
        <v>110</v>
      </c>
      <c r="AU182" s="102" t="s">
        <v>110</v>
      </c>
      <c r="AV182" s="109" t="s">
        <v>789</v>
      </c>
      <c r="AW182" s="102" t="s">
        <v>779</v>
      </c>
      <c r="AX182" s="110" t="s">
        <v>117</v>
      </c>
      <c r="AY182" s="110" t="s">
        <v>132</v>
      </c>
      <c r="AZ182" s="110" t="s">
        <v>780</v>
      </c>
    </row>
    <row r="183">
      <c r="A183" s="38">
        <v>179.0</v>
      </c>
      <c r="B183" s="67" t="s">
        <v>790</v>
      </c>
      <c r="C183" s="82" t="str">
        <f t="shared" si="3"/>
        <v>View</v>
      </c>
      <c r="D183" s="38" t="s">
        <v>791</v>
      </c>
      <c r="E183" s="83">
        <v>0.4272</v>
      </c>
      <c r="F183" s="87" t="str">
        <f t="shared" si="4"/>
        <v>Global Small/Mid Stock</v>
      </c>
      <c r="G183" s="71">
        <v>0.0058</v>
      </c>
      <c r="H183" s="72">
        <v>0.0146</v>
      </c>
      <c r="I183" s="72">
        <v>0.1182</v>
      </c>
      <c r="J183" s="72">
        <v>0.2965</v>
      </c>
      <c r="K183" s="72">
        <v>0.3865</v>
      </c>
      <c r="L183" s="72">
        <v>0.4119</v>
      </c>
      <c r="M183" s="72">
        <v>0.0646</v>
      </c>
      <c r="N183" s="73">
        <v>-0.1199</v>
      </c>
      <c r="O183" s="73">
        <v>0.7613</v>
      </c>
      <c r="P183" s="73">
        <v>-0.1699</v>
      </c>
      <c r="Q183" s="72">
        <v>0.4994</v>
      </c>
      <c r="R183" s="89">
        <v>0.12</v>
      </c>
      <c r="S183" s="91">
        <v>85.652102</v>
      </c>
      <c r="T183" s="93">
        <v>116.0</v>
      </c>
      <c r="U183" s="91">
        <v>1091.722853</v>
      </c>
      <c r="V183" s="95"/>
      <c r="W183" s="97">
        <v>0.0796</v>
      </c>
      <c r="X183" s="99">
        <v>0.0945</v>
      </c>
      <c r="Y183" s="100">
        <v>15.0</v>
      </c>
      <c r="Z183" s="100">
        <v>50.0</v>
      </c>
      <c r="AA183" s="97">
        <v>0.0096</v>
      </c>
      <c r="AB183" s="100">
        <v>1.09</v>
      </c>
      <c r="AC183" s="102" t="s">
        <v>386</v>
      </c>
      <c r="AD183" s="102" t="s">
        <v>456</v>
      </c>
      <c r="AE183" s="100">
        <v>10.63</v>
      </c>
      <c r="AF183" s="103">
        <v>40702.0</v>
      </c>
      <c r="AG183" s="100">
        <v>7.84</v>
      </c>
      <c r="AH183" s="100">
        <v>3.84</v>
      </c>
      <c r="AI183" s="103">
        <v>46021.0</v>
      </c>
      <c r="AJ183" s="100">
        <v>0.19</v>
      </c>
      <c r="AK183" s="102" t="s">
        <v>160</v>
      </c>
      <c r="AL183" s="102" t="s">
        <v>129</v>
      </c>
      <c r="AM183" s="102" t="s">
        <v>709</v>
      </c>
      <c r="AN183" s="100">
        <v>2220.0</v>
      </c>
      <c r="AO183" s="102" t="s">
        <v>110</v>
      </c>
      <c r="AP183" s="102" t="s">
        <v>110</v>
      </c>
      <c r="AQ183" s="102" t="s">
        <v>110</v>
      </c>
      <c r="AR183" s="102" t="s">
        <v>110</v>
      </c>
      <c r="AS183" s="102" t="s">
        <v>110</v>
      </c>
      <c r="AT183" s="102" t="s">
        <v>110</v>
      </c>
      <c r="AU183" s="102" t="s">
        <v>110</v>
      </c>
      <c r="AV183" s="109" t="s">
        <v>792</v>
      </c>
      <c r="AW183" s="102" t="s">
        <v>779</v>
      </c>
      <c r="AX183" s="110" t="s">
        <v>117</v>
      </c>
      <c r="AY183" s="110" t="s">
        <v>132</v>
      </c>
      <c r="AZ183" s="110" t="s">
        <v>780</v>
      </c>
    </row>
    <row r="184">
      <c r="A184" s="38">
        <v>180.0</v>
      </c>
      <c r="B184" s="67"/>
      <c r="C184" s="68"/>
      <c r="D184" s="69" t="s">
        <v>793</v>
      </c>
      <c r="E184" s="70"/>
      <c r="F184" s="70"/>
      <c r="G184" s="71"/>
      <c r="H184" s="72"/>
      <c r="I184" s="72"/>
      <c r="J184" s="72"/>
      <c r="K184" s="72"/>
      <c r="L184" s="72"/>
      <c r="M184" s="72"/>
      <c r="N184" s="73"/>
      <c r="O184" s="73"/>
      <c r="P184" s="73"/>
      <c r="Q184" s="72"/>
      <c r="R184" s="128"/>
      <c r="S184" s="129"/>
      <c r="T184" s="130"/>
      <c r="U184" s="129"/>
      <c r="V184" s="95" t="s">
        <v>84</v>
      </c>
      <c r="W184" s="95"/>
      <c r="X184" s="131"/>
      <c r="Y184" s="132"/>
      <c r="Z184" s="132"/>
      <c r="AA184" s="95"/>
      <c r="AB184" s="132"/>
      <c r="AC184" s="104"/>
      <c r="AD184" s="104"/>
      <c r="AE184" s="132"/>
      <c r="AF184" s="133"/>
      <c r="AG184" s="132"/>
      <c r="AH184" s="132"/>
      <c r="AI184" s="133"/>
      <c r="AJ184" s="132"/>
      <c r="AK184" s="104"/>
      <c r="AL184" s="104"/>
      <c r="AM184" s="104"/>
      <c r="AN184" s="132">
        <v>2999.0</v>
      </c>
      <c r="AO184" s="104"/>
      <c r="AP184" s="104"/>
      <c r="AQ184" s="104"/>
      <c r="AR184" s="104"/>
      <c r="AS184" s="104"/>
      <c r="AT184" s="104"/>
      <c r="AU184" s="104"/>
      <c r="AV184" s="126"/>
      <c r="AW184" s="104"/>
      <c r="AX184" s="134"/>
      <c r="AY184" s="134"/>
      <c r="AZ184" s="134"/>
    </row>
    <row r="185">
      <c r="A185" s="38">
        <v>181.0</v>
      </c>
      <c r="B185" s="67" t="s">
        <v>794</v>
      </c>
      <c r="C185" s="82" t="str">
        <f t="shared" ref="C185:C311" si="5">HYPERLINK("https://vizwealth.com/v/" &amp; B185 &amp; "%2C%20" &amp; AM185 &amp; "/2015/t/cy_3!25?show=&amp;align=true", "View")</f>
        <v>View</v>
      </c>
      <c r="D185" s="38" t="s">
        <v>795</v>
      </c>
      <c r="E185" s="83">
        <v>0.6074</v>
      </c>
      <c r="F185" s="87" t="str">
        <f t="shared" ref="F185:F311" si="6">hyperlink("https://vizwealth.com/category/" &amp; AW185 &amp; "?q=&amp;c=&amp;u=public&amp;ft[]=etf&amp;aum=200&amp;yro=5&amp;req=sharpe_ratio.desc.42.0.&amp;esg=false",AZ185)</f>
        <v>Consumer Cyclical</v>
      </c>
      <c r="G185" s="71">
        <v>0.0069</v>
      </c>
      <c r="H185" s="72">
        <v>0.0216</v>
      </c>
      <c r="I185" s="72">
        <v>0.0362</v>
      </c>
      <c r="J185" s="72">
        <v>0.0581</v>
      </c>
      <c r="K185" s="72">
        <v>0.6018</v>
      </c>
      <c r="L185" s="72">
        <v>0.2476</v>
      </c>
      <c r="M185" s="72">
        <v>0.9775</v>
      </c>
      <c r="N185" s="73">
        <v>0.5313</v>
      </c>
      <c r="O185" s="73">
        <v>1.1687</v>
      </c>
      <c r="P185" s="73">
        <v>0.986</v>
      </c>
      <c r="Q185" s="72">
        <v>0.3323</v>
      </c>
      <c r="R185" s="89">
        <v>2.76</v>
      </c>
      <c r="S185" s="91">
        <v>-74.181724</v>
      </c>
      <c r="T185" s="93">
        <v>52.0</v>
      </c>
      <c r="U185" s="91">
        <v>681.35352</v>
      </c>
      <c r="V185" s="95"/>
      <c r="W185" s="97">
        <v>0.0</v>
      </c>
      <c r="X185" s="99">
        <v>0.0096</v>
      </c>
      <c r="Y185" s="100">
        <v>66.0</v>
      </c>
      <c r="Z185" s="100">
        <v>59.0</v>
      </c>
      <c r="AA185" s="97">
        <v>0.0124</v>
      </c>
      <c r="AB185" s="100">
        <v>1.24</v>
      </c>
      <c r="AC185" s="102" t="s">
        <v>578</v>
      </c>
      <c r="AD185" s="102" t="s">
        <v>105</v>
      </c>
      <c r="AE185" s="100">
        <v>23.23</v>
      </c>
      <c r="AF185" s="103">
        <v>31684.0</v>
      </c>
      <c r="AG185" s="100">
        <v>4.32</v>
      </c>
      <c r="AH185" s="100">
        <v>4.32</v>
      </c>
      <c r="AI185" s="103">
        <v>46017.0</v>
      </c>
      <c r="AJ185" s="100">
        <v>3.084</v>
      </c>
      <c r="AK185" s="102" t="s">
        <v>135</v>
      </c>
      <c r="AL185" s="104"/>
      <c r="AM185" s="102" t="s">
        <v>796</v>
      </c>
      <c r="AN185" s="100">
        <v>3000.0</v>
      </c>
      <c r="AO185" s="102" t="s">
        <v>110</v>
      </c>
      <c r="AP185" s="102" t="s">
        <v>110</v>
      </c>
      <c r="AQ185" s="102" t="s">
        <v>110</v>
      </c>
      <c r="AR185" s="102" t="s">
        <v>110</v>
      </c>
      <c r="AS185" s="102" t="s">
        <v>110</v>
      </c>
      <c r="AT185" s="102" t="s">
        <v>110</v>
      </c>
      <c r="AU185" s="102" t="s">
        <v>110</v>
      </c>
      <c r="AV185" s="109" t="s">
        <v>797</v>
      </c>
      <c r="AW185" s="102" t="s">
        <v>798</v>
      </c>
      <c r="AX185" s="110" t="s">
        <v>799</v>
      </c>
      <c r="AY185" s="110" t="s">
        <v>118</v>
      </c>
      <c r="AZ185" s="110" t="s">
        <v>800</v>
      </c>
    </row>
    <row r="186">
      <c r="A186" s="38">
        <v>182.0</v>
      </c>
      <c r="B186" s="67" t="s">
        <v>801</v>
      </c>
      <c r="C186" s="82" t="str">
        <f t="shared" si="5"/>
        <v>View</v>
      </c>
      <c r="D186" s="38" t="s">
        <v>802</v>
      </c>
      <c r="E186" s="83">
        <v>1.0088</v>
      </c>
      <c r="F186" s="87" t="str">
        <f t="shared" si="6"/>
        <v>Consumer Cyclical</v>
      </c>
      <c r="G186" s="71">
        <v>0.0035</v>
      </c>
      <c r="H186" s="72">
        <v>0.0118</v>
      </c>
      <c r="I186" s="72">
        <v>0.0584</v>
      </c>
      <c r="J186" s="72">
        <v>0.1281</v>
      </c>
      <c r="K186" s="72">
        <v>0.6265</v>
      </c>
      <c r="L186" s="72">
        <v>0.2118</v>
      </c>
      <c r="M186" s="72">
        <v>0.6806</v>
      </c>
      <c r="N186" s="73">
        <v>0.483</v>
      </c>
      <c r="O186" s="73">
        <v>1.6727</v>
      </c>
      <c r="P186" s="73">
        <v>0.6949</v>
      </c>
      <c r="Q186" s="72">
        <v>0.2499</v>
      </c>
      <c r="R186" s="89">
        <v>2.66</v>
      </c>
      <c r="S186" s="91">
        <v>-12.334654</v>
      </c>
      <c r="T186" s="93">
        <v>26.0</v>
      </c>
      <c r="U186" s="91">
        <v>247.349749</v>
      </c>
      <c r="V186" s="95"/>
      <c r="W186" s="97">
        <v>0.0075</v>
      </c>
      <c r="X186" s="99">
        <v>0.0096</v>
      </c>
      <c r="Y186" s="100">
        <v>29.0</v>
      </c>
      <c r="Z186" s="100">
        <v>52.0</v>
      </c>
      <c r="AA186" s="97">
        <v>0.0088</v>
      </c>
      <c r="AB186" s="100">
        <v>0.92</v>
      </c>
      <c r="AC186" s="102" t="s">
        <v>578</v>
      </c>
      <c r="AD186" s="102" t="s">
        <v>456</v>
      </c>
      <c r="AE186" s="100">
        <v>28.89</v>
      </c>
      <c r="AF186" s="103">
        <v>40897.0</v>
      </c>
      <c r="AG186" s="100">
        <v>14.04</v>
      </c>
      <c r="AH186" s="100">
        <v>1.92</v>
      </c>
      <c r="AI186" s="103">
        <v>46013.0</v>
      </c>
      <c r="AJ186" s="100">
        <v>2.4205</v>
      </c>
      <c r="AK186" s="102" t="s">
        <v>107</v>
      </c>
      <c r="AL186" s="102" t="s">
        <v>279</v>
      </c>
      <c r="AM186" s="102" t="s">
        <v>796</v>
      </c>
      <c r="AN186" s="100">
        <v>3000.0</v>
      </c>
      <c r="AO186" s="102" t="s">
        <v>110</v>
      </c>
      <c r="AP186" s="102" t="s">
        <v>110</v>
      </c>
      <c r="AQ186" s="102" t="s">
        <v>110</v>
      </c>
      <c r="AR186" s="102" t="s">
        <v>110</v>
      </c>
      <c r="AS186" s="102" t="s">
        <v>110</v>
      </c>
      <c r="AT186" s="102" t="s">
        <v>110</v>
      </c>
      <c r="AU186" s="102" t="s">
        <v>110</v>
      </c>
      <c r="AV186" s="109" t="s">
        <v>803</v>
      </c>
      <c r="AW186" s="102" t="s">
        <v>798</v>
      </c>
      <c r="AX186" s="110" t="s">
        <v>799</v>
      </c>
      <c r="AY186" s="110" t="s">
        <v>132</v>
      </c>
      <c r="AZ186" s="110" t="s">
        <v>800</v>
      </c>
    </row>
    <row r="187">
      <c r="A187" s="38">
        <v>183.0</v>
      </c>
      <c r="B187" s="67" t="s">
        <v>804</v>
      </c>
      <c r="C187" s="82" t="str">
        <f t="shared" si="5"/>
        <v>View</v>
      </c>
      <c r="D187" s="38" t="s">
        <v>805</v>
      </c>
      <c r="E187" s="83">
        <v>0.6536</v>
      </c>
      <c r="F187" s="87" t="str">
        <f t="shared" si="6"/>
        <v>Consumer Cyclical</v>
      </c>
      <c r="G187" s="71">
        <v>0.0035</v>
      </c>
      <c r="H187" s="72">
        <v>0.022</v>
      </c>
      <c r="I187" s="72">
        <v>0.0289</v>
      </c>
      <c r="J187" s="72">
        <v>0.0123</v>
      </c>
      <c r="K187" s="72">
        <v>0.7323</v>
      </c>
      <c r="L187" s="72">
        <v>0.3053</v>
      </c>
      <c r="M187" s="72">
        <v>0.9207</v>
      </c>
      <c r="N187" s="73">
        <v>0.4065</v>
      </c>
      <c r="O187" s="73">
        <v>1.3938</v>
      </c>
      <c r="P187" s="73">
        <v>0.7995</v>
      </c>
      <c r="Q187" s="72">
        <v>0.3945</v>
      </c>
      <c r="R187" s="89">
        <v>2.18</v>
      </c>
      <c r="S187" s="91">
        <v>227.052131</v>
      </c>
      <c r="T187" s="93">
        <v>36.0</v>
      </c>
      <c r="U187" s="91">
        <v>1647.034475</v>
      </c>
      <c r="V187" s="95"/>
      <c r="W187" s="97">
        <v>0.0058</v>
      </c>
      <c r="X187" s="99">
        <v>0.0076</v>
      </c>
      <c r="Y187" s="100">
        <v>88.0</v>
      </c>
      <c r="Z187" s="100">
        <v>30.0</v>
      </c>
      <c r="AA187" s="97">
        <v>0.0161</v>
      </c>
      <c r="AB187" s="100">
        <v>1.44</v>
      </c>
      <c r="AC187" s="102" t="s">
        <v>578</v>
      </c>
      <c r="AD187" s="102" t="s">
        <v>105</v>
      </c>
      <c r="AE187" s="100">
        <v>15.22</v>
      </c>
      <c r="AF187" s="103">
        <v>38748.0</v>
      </c>
      <c r="AG187" s="100">
        <v>11.18</v>
      </c>
      <c r="AH187" s="100">
        <v>1.17</v>
      </c>
      <c r="AI187" s="103">
        <v>46013.0</v>
      </c>
      <c r="AJ187" s="100">
        <v>0.1799</v>
      </c>
      <c r="AK187" s="102" t="s">
        <v>128</v>
      </c>
      <c r="AL187" s="102" t="s">
        <v>129</v>
      </c>
      <c r="AM187" s="102" t="s">
        <v>796</v>
      </c>
      <c r="AN187" s="100">
        <v>3000.0</v>
      </c>
      <c r="AO187" s="102" t="s">
        <v>110</v>
      </c>
      <c r="AP187" s="102" t="s">
        <v>110</v>
      </c>
      <c r="AQ187" s="102" t="s">
        <v>110</v>
      </c>
      <c r="AR187" s="102" t="s">
        <v>110</v>
      </c>
      <c r="AS187" s="102" t="s">
        <v>110</v>
      </c>
      <c r="AT187" s="102" t="s">
        <v>110</v>
      </c>
      <c r="AU187" s="102" t="s">
        <v>110</v>
      </c>
      <c r="AV187" s="109" t="s">
        <v>806</v>
      </c>
      <c r="AW187" s="102" t="s">
        <v>798</v>
      </c>
      <c r="AX187" s="110" t="s">
        <v>799</v>
      </c>
      <c r="AY187" s="110" t="s">
        <v>132</v>
      </c>
      <c r="AZ187" s="110" t="s">
        <v>800</v>
      </c>
    </row>
    <row r="188">
      <c r="A188" s="38">
        <v>184.0</v>
      </c>
      <c r="B188" s="67" t="s">
        <v>807</v>
      </c>
      <c r="C188" s="82" t="str">
        <f t="shared" si="5"/>
        <v>View</v>
      </c>
      <c r="D188" s="38" t="s">
        <v>808</v>
      </c>
      <c r="E188" s="83">
        <v>0.7467</v>
      </c>
      <c r="F188" s="87" t="str">
        <f t="shared" si="6"/>
        <v>Consumer Cyclical</v>
      </c>
      <c r="G188" s="71">
        <v>0.0057</v>
      </c>
      <c r="H188" s="72">
        <v>0.0085</v>
      </c>
      <c r="I188" s="72">
        <v>0.072</v>
      </c>
      <c r="J188" s="72">
        <v>0.1778</v>
      </c>
      <c r="K188" s="72">
        <v>0.6805</v>
      </c>
      <c r="L188" s="72">
        <v>0.3541</v>
      </c>
      <c r="M188" s="72">
        <v>0.5945</v>
      </c>
      <c r="N188" s="73">
        <v>0.258</v>
      </c>
      <c r="O188" s="73">
        <v>1.2515</v>
      </c>
      <c r="P188" s="73">
        <v>0.4475</v>
      </c>
      <c r="Q188" s="72">
        <v>0.3642</v>
      </c>
      <c r="R188" s="89">
        <v>1.54</v>
      </c>
      <c r="S188" s="91">
        <v>-111.981322</v>
      </c>
      <c r="T188" s="93">
        <v>33.0</v>
      </c>
      <c r="U188" s="91">
        <v>259.565746</v>
      </c>
      <c r="V188" s="95"/>
      <c r="W188" s="97">
        <v>0.0033</v>
      </c>
      <c r="X188" s="99">
        <v>0.0024</v>
      </c>
      <c r="Y188" s="100">
        <v>13.0</v>
      </c>
      <c r="Z188" s="100">
        <v>33.0</v>
      </c>
      <c r="AA188" s="97">
        <v>0.0129</v>
      </c>
      <c r="AB188" s="100">
        <v>1.2</v>
      </c>
      <c r="AC188" s="102" t="s">
        <v>578</v>
      </c>
      <c r="AD188" s="102" t="s">
        <v>105</v>
      </c>
      <c r="AE188" s="100">
        <v>19.96</v>
      </c>
      <c r="AF188" s="103">
        <v>38526.0</v>
      </c>
      <c r="AG188" s="100">
        <v>18.6</v>
      </c>
      <c r="AH188" s="100">
        <v>5.35</v>
      </c>
      <c r="AI188" s="103">
        <v>46013.0</v>
      </c>
      <c r="AJ188" s="100">
        <v>0.0702</v>
      </c>
      <c r="AK188" s="102" t="s">
        <v>128</v>
      </c>
      <c r="AL188" s="102" t="s">
        <v>129</v>
      </c>
      <c r="AM188" s="102" t="s">
        <v>796</v>
      </c>
      <c r="AN188" s="100">
        <v>3000.0</v>
      </c>
      <c r="AO188" s="102" t="s">
        <v>110</v>
      </c>
      <c r="AP188" s="102" t="s">
        <v>110</v>
      </c>
      <c r="AQ188" s="102" t="s">
        <v>110</v>
      </c>
      <c r="AR188" s="102" t="s">
        <v>110</v>
      </c>
      <c r="AS188" s="102" t="s">
        <v>110</v>
      </c>
      <c r="AT188" s="102" t="s">
        <v>110</v>
      </c>
      <c r="AU188" s="102" t="s">
        <v>110</v>
      </c>
      <c r="AV188" s="109" t="s">
        <v>809</v>
      </c>
      <c r="AW188" s="102" t="s">
        <v>798</v>
      </c>
      <c r="AX188" s="110" t="s">
        <v>799</v>
      </c>
      <c r="AY188" s="110" t="s">
        <v>132</v>
      </c>
      <c r="AZ188" s="110" t="s">
        <v>800</v>
      </c>
    </row>
    <row r="189">
      <c r="A189" s="38">
        <v>185.0</v>
      </c>
      <c r="B189" s="67" t="s">
        <v>796</v>
      </c>
      <c r="C189" s="82" t="str">
        <f t="shared" si="5"/>
        <v>View</v>
      </c>
      <c r="D189" s="38" t="s">
        <v>810</v>
      </c>
      <c r="E189" s="83">
        <v>0.9522</v>
      </c>
      <c r="F189" s="87" t="str">
        <f t="shared" si="6"/>
        <v>Consumer Cyclical</v>
      </c>
      <c r="G189" s="71">
        <v>8.0E-4</v>
      </c>
      <c r="H189" s="72">
        <v>0.0075</v>
      </c>
      <c r="I189" s="72">
        <v>0.0917</v>
      </c>
      <c r="J189" s="72">
        <v>0.0742</v>
      </c>
      <c r="K189" s="72">
        <v>0.9123</v>
      </c>
      <c r="L189" s="72">
        <v>0.3865</v>
      </c>
      <c r="M189" s="72">
        <v>0.5593</v>
      </c>
      <c r="N189" s="73">
        <v>0.2596</v>
      </c>
      <c r="O189" s="73">
        <v>1.6818</v>
      </c>
      <c r="P189" s="73">
        <v>0.4094</v>
      </c>
      <c r="Q189" s="72">
        <v>0.3967</v>
      </c>
      <c r="R189" s="89">
        <v>1.38</v>
      </c>
      <c r="S189" s="91">
        <v>-378.088451</v>
      </c>
      <c r="T189" s="93">
        <v>51.0</v>
      </c>
      <c r="U189" s="91">
        <v>24167.58257</v>
      </c>
      <c r="V189" s="100" t="s">
        <v>156</v>
      </c>
      <c r="W189" s="97">
        <v>0.0072</v>
      </c>
      <c r="X189" s="99">
        <v>0.0079</v>
      </c>
      <c r="Y189" s="100">
        <v>50.0</v>
      </c>
      <c r="Z189" s="100">
        <v>7.0</v>
      </c>
      <c r="AA189" s="97">
        <v>0.0133</v>
      </c>
      <c r="AB189" s="100">
        <v>1.26</v>
      </c>
      <c r="AC189" s="102" t="s">
        <v>578</v>
      </c>
      <c r="AD189" s="102" t="s">
        <v>105</v>
      </c>
      <c r="AE189" s="100">
        <v>30.2</v>
      </c>
      <c r="AF189" s="103">
        <v>36145.0</v>
      </c>
      <c r="AG189" s="100">
        <v>10.93</v>
      </c>
      <c r="AH189" s="100">
        <v>9.0</v>
      </c>
      <c r="AI189" s="103">
        <v>46013.0</v>
      </c>
      <c r="AJ189" s="100">
        <v>0.2408</v>
      </c>
      <c r="AK189" s="102" t="s">
        <v>128</v>
      </c>
      <c r="AL189" s="102" t="s">
        <v>129</v>
      </c>
      <c r="AM189" s="102" t="s">
        <v>796</v>
      </c>
      <c r="AN189" s="100">
        <v>3000.0</v>
      </c>
      <c r="AO189" s="102" t="s">
        <v>110</v>
      </c>
      <c r="AP189" s="102" t="s">
        <v>110</v>
      </c>
      <c r="AQ189" s="102" t="s">
        <v>110</v>
      </c>
      <c r="AR189" s="102" t="s">
        <v>110</v>
      </c>
      <c r="AS189" s="102" t="s">
        <v>110</v>
      </c>
      <c r="AT189" s="102" t="s">
        <v>110</v>
      </c>
      <c r="AU189" s="102" t="s">
        <v>110</v>
      </c>
      <c r="AV189" s="109" t="s">
        <v>811</v>
      </c>
      <c r="AW189" s="102" t="s">
        <v>798</v>
      </c>
      <c r="AX189" s="110" t="s">
        <v>799</v>
      </c>
      <c r="AY189" s="110" t="s">
        <v>132</v>
      </c>
      <c r="AZ189" s="110" t="s">
        <v>800</v>
      </c>
    </row>
    <row r="190">
      <c r="A190" s="38">
        <v>186.0</v>
      </c>
      <c r="B190" s="67" t="s">
        <v>812</v>
      </c>
      <c r="C190" s="82" t="str">
        <f t="shared" si="5"/>
        <v>View</v>
      </c>
      <c r="D190" s="38" t="s">
        <v>813</v>
      </c>
      <c r="E190" s="83">
        <v>0.8879</v>
      </c>
      <c r="F190" s="87" t="str">
        <f t="shared" si="6"/>
        <v>Consumer Cyclical</v>
      </c>
      <c r="G190" s="71">
        <v>9.0E-4</v>
      </c>
      <c r="H190" s="72">
        <v>0.0124</v>
      </c>
      <c r="I190" s="72">
        <v>0.0828</v>
      </c>
      <c r="J190" s="72">
        <v>0.0587</v>
      </c>
      <c r="K190" s="72">
        <v>0.8636</v>
      </c>
      <c r="L190" s="72">
        <v>0.381</v>
      </c>
      <c r="M190" s="72">
        <v>0.5134</v>
      </c>
      <c r="N190" s="73">
        <v>0.2301</v>
      </c>
      <c r="O190" s="73">
        <v>1.5071</v>
      </c>
      <c r="P190" s="73">
        <v>0.3588</v>
      </c>
      <c r="Q190" s="72">
        <v>0.3916</v>
      </c>
      <c r="R190" s="89">
        <v>1.26</v>
      </c>
      <c r="S190" s="91">
        <v>-298.244947</v>
      </c>
      <c r="T190" s="93">
        <v>296.0</v>
      </c>
      <c r="U190" s="91">
        <v>6935.6437</v>
      </c>
      <c r="V190" s="95"/>
      <c r="W190" s="97">
        <v>0.0068</v>
      </c>
      <c r="X190" s="99">
        <v>0.0073</v>
      </c>
      <c r="Y190" s="100">
        <v>61.0</v>
      </c>
      <c r="Z190" s="100">
        <v>15.0</v>
      </c>
      <c r="AA190" s="97">
        <v>0.0134</v>
      </c>
      <c r="AB190" s="100">
        <v>1.29</v>
      </c>
      <c r="AC190" s="102" t="s">
        <v>578</v>
      </c>
      <c r="AD190" s="102" t="s">
        <v>814</v>
      </c>
      <c r="AE190" s="100">
        <v>26.92</v>
      </c>
      <c r="AF190" s="103">
        <v>38547.0</v>
      </c>
      <c r="AG190" s="100">
        <v>0.87</v>
      </c>
      <c r="AH190" s="100">
        <v>0.87</v>
      </c>
      <c r="AI190" s="103">
        <v>46008.0</v>
      </c>
      <c r="AJ190" s="100">
        <v>0.3888</v>
      </c>
      <c r="AK190" s="102" t="s">
        <v>128</v>
      </c>
      <c r="AL190" s="104"/>
      <c r="AM190" s="102" t="s">
        <v>796</v>
      </c>
      <c r="AN190" s="100">
        <v>3000.0</v>
      </c>
      <c r="AO190" s="102" t="s">
        <v>110</v>
      </c>
      <c r="AP190" s="102" t="s">
        <v>110</v>
      </c>
      <c r="AQ190" s="102" t="s">
        <v>110</v>
      </c>
      <c r="AR190" s="102" t="s">
        <v>110</v>
      </c>
      <c r="AS190" s="102" t="s">
        <v>110</v>
      </c>
      <c r="AT190" s="102" t="s">
        <v>110</v>
      </c>
      <c r="AU190" s="102" t="s">
        <v>110</v>
      </c>
      <c r="AV190" s="109" t="s">
        <v>815</v>
      </c>
      <c r="AW190" s="102" t="s">
        <v>798</v>
      </c>
      <c r="AX190" s="110" t="s">
        <v>799</v>
      </c>
      <c r="AY190" s="110" t="s">
        <v>118</v>
      </c>
      <c r="AZ190" s="110" t="s">
        <v>800</v>
      </c>
    </row>
    <row r="191">
      <c r="A191" s="38">
        <v>187.0</v>
      </c>
      <c r="B191" s="67" t="s">
        <v>816</v>
      </c>
      <c r="C191" s="82" t="str">
        <f t="shared" si="5"/>
        <v>View</v>
      </c>
      <c r="D191" s="38" t="s">
        <v>817</v>
      </c>
      <c r="E191" s="83">
        <v>0.9293</v>
      </c>
      <c r="F191" s="87" t="str">
        <f t="shared" si="6"/>
        <v>Consumer Cyclical</v>
      </c>
      <c r="G191" s="71">
        <v>0.007</v>
      </c>
      <c r="H191" s="72">
        <v>0.0139</v>
      </c>
      <c r="I191" s="72">
        <v>0.1047</v>
      </c>
      <c r="J191" s="72">
        <v>0.0723</v>
      </c>
      <c r="K191" s="72">
        <v>0.9043</v>
      </c>
      <c r="L191" s="72">
        <v>0.3808</v>
      </c>
      <c r="M191" s="72">
        <v>0.4892</v>
      </c>
      <c r="N191" s="73">
        <v>0.2092</v>
      </c>
      <c r="O191" s="73">
        <v>1.5154</v>
      </c>
      <c r="P191" s="73">
        <v>0.3105</v>
      </c>
      <c r="Q191" s="72">
        <v>0.3918</v>
      </c>
      <c r="R191" s="89">
        <v>1.19</v>
      </c>
      <c r="S191" s="91">
        <v>-44.521027</v>
      </c>
      <c r="T191" s="93">
        <v>57.0</v>
      </c>
      <c r="U191" s="91">
        <v>1018.11155</v>
      </c>
      <c r="V191" s="95"/>
      <c r="W191" s="97">
        <v>0.0</v>
      </c>
      <c r="X191" s="99">
        <v>4.0E-4</v>
      </c>
      <c r="Y191" s="100">
        <v>54.0</v>
      </c>
      <c r="Z191" s="100">
        <v>10.0</v>
      </c>
      <c r="AA191" s="97">
        <v>0.0135</v>
      </c>
      <c r="AB191" s="100">
        <v>1.32</v>
      </c>
      <c r="AC191" s="102" t="s">
        <v>578</v>
      </c>
      <c r="AD191" s="102" t="s">
        <v>105</v>
      </c>
      <c r="AE191" s="100">
        <v>27.36</v>
      </c>
      <c r="AF191" s="103">
        <v>33053.0</v>
      </c>
      <c r="AG191" s="100">
        <v>3.48</v>
      </c>
      <c r="AH191" s="100">
        <v>3.48</v>
      </c>
      <c r="AI191" s="103">
        <v>46020.0</v>
      </c>
      <c r="AJ191" s="100">
        <v>0.028</v>
      </c>
      <c r="AK191" s="102" t="s">
        <v>135</v>
      </c>
      <c r="AL191" s="104"/>
      <c r="AM191" s="102" t="s">
        <v>796</v>
      </c>
      <c r="AN191" s="100">
        <v>3000.0</v>
      </c>
      <c r="AO191" s="102" t="s">
        <v>110</v>
      </c>
      <c r="AP191" s="102" t="s">
        <v>110</v>
      </c>
      <c r="AQ191" s="102" t="s">
        <v>110</v>
      </c>
      <c r="AR191" s="102" t="s">
        <v>110</v>
      </c>
      <c r="AS191" s="102" t="s">
        <v>110</v>
      </c>
      <c r="AT191" s="102" t="s">
        <v>110</v>
      </c>
      <c r="AU191" s="102" t="s">
        <v>110</v>
      </c>
      <c r="AV191" s="109" t="s">
        <v>818</v>
      </c>
      <c r="AW191" s="102" t="s">
        <v>798</v>
      </c>
      <c r="AX191" s="110" t="s">
        <v>799</v>
      </c>
      <c r="AY191" s="110" t="s">
        <v>118</v>
      </c>
      <c r="AZ191" s="110" t="s">
        <v>800</v>
      </c>
    </row>
    <row r="192">
      <c r="A192" s="38">
        <v>188.0</v>
      </c>
      <c r="B192" s="67" t="s">
        <v>819</v>
      </c>
      <c r="C192" s="82" t="str">
        <f t="shared" si="5"/>
        <v>View</v>
      </c>
      <c r="D192" s="38" t="s">
        <v>820</v>
      </c>
      <c r="E192" s="83">
        <v>0.0934</v>
      </c>
      <c r="F192" s="87" t="str">
        <f t="shared" si="6"/>
        <v>Consumer Defensive</v>
      </c>
      <c r="G192" s="71">
        <v>9.0E-4</v>
      </c>
      <c r="H192" s="72">
        <v>-0.0046</v>
      </c>
      <c r="I192" s="72">
        <v>-0.0427</v>
      </c>
      <c r="J192" s="72">
        <v>0.0182</v>
      </c>
      <c r="K192" s="72">
        <v>0.1899</v>
      </c>
      <c r="L192" s="72">
        <v>0.127</v>
      </c>
      <c r="M192" s="72">
        <v>0.375</v>
      </c>
      <c r="N192" s="73">
        <v>0.2711</v>
      </c>
      <c r="O192" s="73">
        <v>0.1668</v>
      </c>
      <c r="P192" s="73">
        <v>0.45</v>
      </c>
      <c r="Q192" s="72">
        <v>0.1656</v>
      </c>
      <c r="R192" s="89">
        <v>2.23</v>
      </c>
      <c r="S192" s="91">
        <v>-105.924272</v>
      </c>
      <c r="T192" s="93">
        <v>111.0</v>
      </c>
      <c r="U192" s="91">
        <v>7228.554352</v>
      </c>
      <c r="V192" s="95"/>
      <c r="W192" s="97">
        <v>0.0225</v>
      </c>
      <c r="X192" s="99">
        <v>0.0227</v>
      </c>
      <c r="Y192" s="100">
        <v>12.0</v>
      </c>
      <c r="Z192" s="100">
        <v>8.0</v>
      </c>
      <c r="AA192" s="97">
        <v>0.0073</v>
      </c>
      <c r="AB192" s="100">
        <v>0.59</v>
      </c>
      <c r="AC192" s="102" t="s">
        <v>578</v>
      </c>
      <c r="AD192" s="102" t="s">
        <v>821</v>
      </c>
      <c r="AE192" s="100">
        <v>23.17</v>
      </c>
      <c r="AF192" s="103">
        <v>38012.0</v>
      </c>
      <c r="AG192" s="100">
        <v>0.87</v>
      </c>
      <c r="AH192" s="100">
        <v>0.87</v>
      </c>
      <c r="AI192" s="103">
        <v>46008.0</v>
      </c>
      <c r="AJ192" s="100">
        <v>1.2296</v>
      </c>
      <c r="AK192" s="102" t="s">
        <v>128</v>
      </c>
      <c r="AL192" s="102" t="s">
        <v>129</v>
      </c>
      <c r="AM192" s="102" t="s">
        <v>822</v>
      </c>
      <c r="AN192" s="100">
        <v>3010.0</v>
      </c>
      <c r="AO192" s="102" t="s">
        <v>110</v>
      </c>
      <c r="AP192" s="102" t="s">
        <v>110</v>
      </c>
      <c r="AQ192" s="102" t="s">
        <v>110</v>
      </c>
      <c r="AR192" s="102" t="s">
        <v>110</v>
      </c>
      <c r="AS192" s="102" t="s">
        <v>110</v>
      </c>
      <c r="AT192" s="102" t="s">
        <v>110</v>
      </c>
      <c r="AU192" s="102" t="s">
        <v>110</v>
      </c>
      <c r="AV192" s="109" t="s">
        <v>823</v>
      </c>
      <c r="AW192" s="102" t="s">
        <v>824</v>
      </c>
      <c r="AX192" s="110" t="s">
        <v>799</v>
      </c>
      <c r="AY192" s="110" t="s">
        <v>132</v>
      </c>
      <c r="AZ192" s="110" t="s">
        <v>825</v>
      </c>
    </row>
    <row r="193">
      <c r="A193" s="38">
        <v>189.0</v>
      </c>
      <c r="B193" s="67" t="s">
        <v>826</v>
      </c>
      <c r="C193" s="82" t="str">
        <f t="shared" si="5"/>
        <v>View</v>
      </c>
      <c r="D193" s="38" t="s">
        <v>827</v>
      </c>
      <c r="E193" s="83">
        <v>0.0916</v>
      </c>
      <c r="F193" s="87" t="str">
        <f t="shared" si="6"/>
        <v>Consumer Defensive</v>
      </c>
      <c r="G193" s="71">
        <v>9.0E-4</v>
      </c>
      <c r="H193" s="72">
        <v>-0.004</v>
      </c>
      <c r="I193" s="72">
        <v>-0.043</v>
      </c>
      <c r="J193" s="72">
        <v>0.0188</v>
      </c>
      <c r="K193" s="72">
        <v>0.1898</v>
      </c>
      <c r="L193" s="72">
        <v>0.1264</v>
      </c>
      <c r="M193" s="72">
        <v>0.3757</v>
      </c>
      <c r="N193" s="73">
        <v>0.2702</v>
      </c>
      <c r="O193" s="73">
        <v>0.1628</v>
      </c>
      <c r="P193" s="73">
        <v>0.447</v>
      </c>
      <c r="Q193" s="72">
        <v>0.1655</v>
      </c>
      <c r="R193" s="89">
        <v>2.22</v>
      </c>
      <c r="S193" s="91">
        <v>-105.924272</v>
      </c>
      <c r="T193" s="93">
        <v>111.0</v>
      </c>
      <c r="U193" s="91">
        <v>8639.614303</v>
      </c>
      <c r="V193" s="95"/>
      <c r="W193" s="97">
        <v>0.0225</v>
      </c>
      <c r="X193" s="99">
        <v>0.0227</v>
      </c>
      <c r="Y193" s="100">
        <v>16.0</v>
      </c>
      <c r="Z193" s="100">
        <v>4.0</v>
      </c>
      <c r="AA193" s="97">
        <v>0.0073</v>
      </c>
      <c r="AB193" s="100">
        <v>0.59</v>
      </c>
      <c r="AC193" s="102" t="s">
        <v>578</v>
      </c>
      <c r="AD193" s="102" t="s">
        <v>821</v>
      </c>
      <c r="AE193" s="100">
        <v>23.17</v>
      </c>
      <c r="AF193" s="103">
        <v>38016.0</v>
      </c>
      <c r="AG193" s="100">
        <v>0.78</v>
      </c>
      <c r="AH193" s="100">
        <v>0.78</v>
      </c>
      <c r="AI193" s="103">
        <v>46008.0</v>
      </c>
      <c r="AJ193" s="100">
        <v>0.6063</v>
      </c>
      <c r="AK193" s="102" t="s">
        <v>128</v>
      </c>
      <c r="AL193" s="104"/>
      <c r="AM193" s="102" t="s">
        <v>822</v>
      </c>
      <c r="AN193" s="100">
        <v>3010.0</v>
      </c>
      <c r="AO193" s="102" t="s">
        <v>110</v>
      </c>
      <c r="AP193" s="102" t="s">
        <v>110</v>
      </c>
      <c r="AQ193" s="102" t="s">
        <v>110</v>
      </c>
      <c r="AR193" s="102" t="s">
        <v>110</v>
      </c>
      <c r="AS193" s="102" t="s">
        <v>110</v>
      </c>
      <c r="AT193" s="102" t="s">
        <v>110</v>
      </c>
      <c r="AU193" s="102" t="s">
        <v>110</v>
      </c>
      <c r="AV193" s="109" t="s">
        <v>828</v>
      </c>
      <c r="AW193" s="102" t="s">
        <v>824</v>
      </c>
      <c r="AX193" s="110" t="s">
        <v>799</v>
      </c>
      <c r="AY193" s="110" t="s">
        <v>118</v>
      </c>
      <c r="AZ193" s="110" t="s">
        <v>825</v>
      </c>
    </row>
    <row r="194">
      <c r="A194" s="38">
        <v>190.0</v>
      </c>
      <c r="B194" s="67" t="s">
        <v>829</v>
      </c>
      <c r="C194" s="82" t="str">
        <f t="shared" si="5"/>
        <v>View</v>
      </c>
      <c r="D194" s="38" t="s">
        <v>830</v>
      </c>
      <c r="E194" s="83">
        <v>0.0788</v>
      </c>
      <c r="F194" s="87" t="str">
        <f t="shared" si="6"/>
        <v>Consumer Defensive</v>
      </c>
      <c r="G194" s="71">
        <v>8.0E-4</v>
      </c>
      <c r="H194" s="72">
        <v>-0.0043</v>
      </c>
      <c r="I194" s="72">
        <v>-0.0447</v>
      </c>
      <c r="J194" s="72">
        <v>0.0164</v>
      </c>
      <c r="K194" s="72">
        <v>0.1857</v>
      </c>
      <c r="L194" s="72">
        <v>0.1286</v>
      </c>
      <c r="M194" s="72">
        <v>0.3697</v>
      </c>
      <c r="N194" s="73">
        <v>0.2629</v>
      </c>
      <c r="O194" s="73">
        <v>0.1407</v>
      </c>
      <c r="P194" s="73">
        <v>0.4344</v>
      </c>
      <c r="Q194" s="72">
        <v>0.1657</v>
      </c>
      <c r="R194" s="89">
        <v>2.19</v>
      </c>
      <c r="S194" s="91">
        <v>1.567508</v>
      </c>
      <c r="T194" s="93">
        <v>97.0</v>
      </c>
      <c r="U194" s="91">
        <v>1303.267881</v>
      </c>
      <c r="V194" s="95"/>
      <c r="W194" s="97">
        <v>0.0228</v>
      </c>
      <c r="X194" s="99">
        <v>0.0235</v>
      </c>
      <c r="Y194" s="100">
        <v>24.0</v>
      </c>
      <c r="Z194" s="100">
        <v>16.0</v>
      </c>
      <c r="AA194" s="97">
        <v>0.0073</v>
      </c>
      <c r="AB194" s="100">
        <v>0.59</v>
      </c>
      <c r="AC194" s="102" t="s">
        <v>578</v>
      </c>
      <c r="AD194" s="102" t="s">
        <v>105</v>
      </c>
      <c r="AE194" s="100">
        <v>23.26</v>
      </c>
      <c r="AF194" s="103">
        <v>41568.0</v>
      </c>
      <c r="AG194" s="100">
        <v>12.21</v>
      </c>
      <c r="AH194" s="100">
        <v>0.51</v>
      </c>
      <c r="AI194" s="103">
        <v>46010.0</v>
      </c>
      <c r="AJ194" s="100">
        <v>0.302</v>
      </c>
      <c r="AK194" s="102" t="s">
        <v>128</v>
      </c>
      <c r="AL194" s="102" t="s">
        <v>129</v>
      </c>
      <c r="AM194" s="102" t="s">
        <v>822</v>
      </c>
      <c r="AN194" s="100">
        <v>3010.0</v>
      </c>
      <c r="AO194" s="102" t="s">
        <v>110</v>
      </c>
      <c r="AP194" s="102" t="s">
        <v>110</v>
      </c>
      <c r="AQ194" s="102" t="s">
        <v>110</v>
      </c>
      <c r="AR194" s="102" t="s">
        <v>110</v>
      </c>
      <c r="AS194" s="102" t="s">
        <v>110</v>
      </c>
      <c r="AT194" s="102" t="s">
        <v>110</v>
      </c>
      <c r="AU194" s="102" t="s">
        <v>110</v>
      </c>
      <c r="AV194" s="109" t="s">
        <v>831</v>
      </c>
      <c r="AW194" s="102" t="s">
        <v>824</v>
      </c>
      <c r="AX194" s="110" t="s">
        <v>799</v>
      </c>
      <c r="AY194" s="110" t="s">
        <v>132</v>
      </c>
      <c r="AZ194" s="110" t="s">
        <v>825</v>
      </c>
    </row>
    <row r="195">
      <c r="A195" s="38">
        <v>191.0</v>
      </c>
      <c r="B195" s="67" t="s">
        <v>832</v>
      </c>
      <c r="C195" s="82" t="str">
        <f t="shared" si="5"/>
        <v>View</v>
      </c>
      <c r="D195" s="38" t="s">
        <v>833</v>
      </c>
      <c r="E195" s="83">
        <v>-0.2476</v>
      </c>
      <c r="F195" s="87" t="str">
        <f t="shared" si="6"/>
        <v>Consumer Defensive</v>
      </c>
      <c r="G195" s="71">
        <v>0.0038</v>
      </c>
      <c r="H195" s="72">
        <v>-0.0114</v>
      </c>
      <c r="I195" s="72">
        <v>-0.0544</v>
      </c>
      <c r="J195" s="72">
        <v>0.039</v>
      </c>
      <c r="K195" s="72">
        <v>0.074</v>
      </c>
      <c r="L195" s="72">
        <v>0.1307</v>
      </c>
      <c r="M195" s="72">
        <v>0.2906</v>
      </c>
      <c r="N195" s="73">
        <v>0.1834</v>
      </c>
      <c r="O195" s="73">
        <v>-0.428</v>
      </c>
      <c r="P195" s="73">
        <v>0.317</v>
      </c>
      <c r="Q195" s="72">
        <v>0.1504</v>
      </c>
      <c r="R195" s="89">
        <v>2.01</v>
      </c>
      <c r="S195" s="91">
        <v>-236.469653</v>
      </c>
      <c r="T195" s="93">
        <v>59.0</v>
      </c>
      <c r="U195" s="91">
        <v>1160.780028</v>
      </c>
      <c r="V195" s="95"/>
      <c r="W195" s="97">
        <v>0.0268</v>
      </c>
      <c r="X195" s="99">
        <v>0.0278</v>
      </c>
      <c r="Y195" s="100">
        <v>8.0</v>
      </c>
      <c r="Z195" s="100">
        <v>47.0</v>
      </c>
      <c r="AA195" s="97">
        <v>0.0074</v>
      </c>
      <c r="AB195" s="100">
        <v>0.47</v>
      </c>
      <c r="AC195" s="102" t="s">
        <v>578</v>
      </c>
      <c r="AD195" s="102" t="s">
        <v>182</v>
      </c>
      <c r="AE195" s="100">
        <v>22.64</v>
      </c>
      <c r="AF195" s="103">
        <v>36689.0</v>
      </c>
      <c r="AG195" s="100">
        <v>13.34</v>
      </c>
      <c r="AH195" s="100">
        <v>0.75</v>
      </c>
      <c r="AI195" s="103">
        <v>46007.0</v>
      </c>
      <c r="AJ195" s="100">
        <v>0.6961</v>
      </c>
      <c r="AK195" s="102" t="s">
        <v>128</v>
      </c>
      <c r="AL195" s="102" t="s">
        <v>129</v>
      </c>
      <c r="AM195" s="102" t="s">
        <v>822</v>
      </c>
      <c r="AN195" s="100">
        <v>3010.0</v>
      </c>
      <c r="AO195" s="102" t="s">
        <v>110</v>
      </c>
      <c r="AP195" s="102" t="s">
        <v>110</v>
      </c>
      <c r="AQ195" s="102" t="s">
        <v>110</v>
      </c>
      <c r="AR195" s="102" t="s">
        <v>110</v>
      </c>
      <c r="AS195" s="102" t="s">
        <v>110</v>
      </c>
      <c r="AT195" s="102" t="s">
        <v>110</v>
      </c>
      <c r="AU195" s="102" t="s">
        <v>110</v>
      </c>
      <c r="AV195" s="109" t="s">
        <v>834</v>
      </c>
      <c r="AW195" s="102" t="s">
        <v>824</v>
      </c>
      <c r="AX195" s="110" t="s">
        <v>799</v>
      </c>
      <c r="AY195" s="110" t="s">
        <v>132</v>
      </c>
      <c r="AZ195" s="110" t="s">
        <v>825</v>
      </c>
    </row>
    <row r="196">
      <c r="A196" s="38">
        <v>192.0</v>
      </c>
      <c r="B196" s="67" t="s">
        <v>822</v>
      </c>
      <c r="C196" s="82" t="str">
        <f t="shared" si="5"/>
        <v>View</v>
      </c>
      <c r="D196" s="38" t="s">
        <v>835</v>
      </c>
      <c r="E196" s="83">
        <v>-0.0718</v>
      </c>
      <c r="F196" s="87" t="str">
        <f t="shared" si="6"/>
        <v>Consumer Defensive</v>
      </c>
      <c r="G196" s="71">
        <v>8.0E-4</v>
      </c>
      <c r="H196" s="72">
        <v>-0.0042</v>
      </c>
      <c r="I196" s="72">
        <v>-0.0446</v>
      </c>
      <c r="J196" s="72">
        <v>0.0145</v>
      </c>
      <c r="K196" s="72">
        <v>0.136</v>
      </c>
      <c r="L196" s="72">
        <v>0.145</v>
      </c>
      <c r="M196" s="72">
        <v>0.3214</v>
      </c>
      <c r="N196" s="73">
        <v>0.1951</v>
      </c>
      <c r="O196" s="73">
        <v>-0.125</v>
      </c>
      <c r="P196" s="73">
        <v>0.3275</v>
      </c>
      <c r="Q196" s="72">
        <v>0.1632</v>
      </c>
      <c r="R196" s="89">
        <v>1.92</v>
      </c>
      <c r="S196" s="91">
        <v>-790.17375</v>
      </c>
      <c r="T196" s="93">
        <v>39.0</v>
      </c>
      <c r="U196" s="91">
        <v>14641.32397</v>
      </c>
      <c r="V196" s="100" t="s">
        <v>156</v>
      </c>
      <c r="W196" s="97">
        <v>0.0279</v>
      </c>
      <c r="X196" s="99">
        <v>0.0277</v>
      </c>
      <c r="Y196" s="100">
        <v>31.0</v>
      </c>
      <c r="Z196" s="100">
        <v>39.0</v>
      </c>
      <c r="AA196" s="97">
        <v>0.0074</v>
      </c>
      <c r="AB196" s="100">
        <v>0.55</v>
      </c>
      <c r="AC196" s="102" t="s">
        <v>578</v>
      </c>
      <c r="AD196" s="102" t="s">
        <v>105</v>
      </c>
      <c r="AE196" s="100">
        <v>22.88</v>
      </c>
      <c r="AF196" s="103">
        <v>36145.0</v>
      </c>
      <c r="AG196" s="100">
        <v>10.93</v>
      </c>
      <c r="AH196" s="100">
        <v>0.92</v>
      </c>
      <c r="AI196" s="103">
        <v>46013.0</v>
      </c>
      <c r="AJ196" s="100">
        <v>0.627</v>
      </c>
      <c r="AK196" s="102" t="s">
        <v>128</v>
      </c>
      <c r="AL196" s="102" t="s">
        <v>129</v>
      </c>
      <c r="AM196" s="102" t="s">
        <v>822</v>
      </c>
      <c r="AN196" s="100">
        <v>3010.0</v>
      </c>
      <c r="AO196" s="102" t="s">
        <v>110</v>
      </c>
      <c r="AP196" s="102" t="s">
        <v>110</v>
      </c>
      <c r="AQ196" s="102" t="s">
        <v>110</v>
      </c>
      <c r="AR196" s="102" t="s">
        <v>110</v>
      </c>
      <c r="AS196" s="102" t="s">
        <v>110</v>
      </c>
      <c r="AT196" s="102" t="s">
        <v>110</v>
      </c>
      <c r="AU196" s="102" t="s">
        <v>110</v>
      </c>
      <c r="AV196" s="109" t="s">
        <v>836</v>
      </c>
      <c r="AW196" s="102" t="s">
        <v>824</v>
      </c>
      <c r="AX196" s="110" t="s">
        <v>799</v>
      </c>
      <c r="AY196" s="110" t="s">
        <v>132</v>
      </c>
      <c r="AZ196" s="110" t="s">
        <v>825</v>
      </c>
    </row>
    <row r="197">
      <c r="A197" s="38">
        <v>193.0</v>
      </c>
      <c r="B197" s="67" t="s">
        <v>837</v>
      </c>
      <c r="C197" s="82" t="str">
        <f t="shared" si="5"/>
        <v>View</v>
      </c>
      <c r="D197" s="38" t="s">
        <v>838</v>
      </c>
      <c r="E197" s="83">
        <v>-0.2916</v>
      </c>
      <c r="F197" s="87" t="str">
        <f t="shared" si="6"/>
        <v>Consumer Defensive</v>
      </c>
      <c r="G197" s="71">
        <v>0.0068</v>
      </c>
      <c r="H197" s="72">
        <v>-0.0049</v>
      </c>
      <c r="I197" s="72">
        <v>-0.0329</v>
      </c>
      <c r="J197" s="72">
        <v>-0.0266</v>
      </c>
      <c r="K197" s="72">
        <v>0.059</v>
      </c>
      <c r="L197" s="72">
        <v>0.1303</v>
      </c>
      <c r="M197" s="72">
        <v>0.2081</v>
      </c>
      <c r="N197" s="73">
        <v>0.0431</v>
      </c>
      <c r="O197" s="73">
        <v>-0.4611</v>
      </c>
      <c r="P197" s="73">
        <v>0.0704</v>
      </c>
      <c r="Q197" s="72">
        <v>0.1563</v>
      </c>
      <c r="R197" s="89">
        <v>1.3</v>
      </c>
      <c r="S197" s="91">
        <v>-110.372956</v>
      </c>
      <c r="T197" s="93">
        <v>39.0</v>
      </c>
      <c r="U197" s="91">
        <v>1045.383294</v>
      </c>
      <c r="V197" s="95"/>
      <c r="W197" s="97">
        <v>0.0</v>
      </c>
      <c r="X197" s="99">
        <v>0.021</v>
      </c>
      <c r="Y197" s="100">
        <v>49.0</v>
      </c>
      <c r="Z197" s="100">
        <v>49.0</v>
      </c>
      <c r="AA197" s="97">
        <v>0.0081</v>
      </c>
      <c r="AB197" s="100">
        <v>0.58</v>
      </c>
      <c r="AC197" s="102" t="s">
        <v>578</v>
      </c>
      <c r="AD197" s="102" t="s">
        <v>105</v>
      </c>
      <c r="AE197" s="100">
        <v>20.21</v>
      </c>
      <c r="AF197" s="103">
        <v>31257.0</v>
      </c>
      <c r="AG197" s="100">
        <v>6.01</v>
      </c>
      <c r="AH197" s="100">
        <v>6.01</v>
      </c>
      <c r="AI197" s="103">
        <v>46017.0</v>
      </c>
      <c r="AJ197" s="100">
        <v>1.485</v>
      </c>
      <c r="AK197" s="102" t="s">
        <v>128</v>
      </c>
      <c r="AL197" s="104"/>
      <c r="AM197" s="102" t="s">
        <v>822</v>
      </c>
      <c r="AN197" s="100">
        <v>3010.0</v>
      </c>
      <c r="AO197" s="102" t="s">
        <v>110</v>
      </c>
      <c r="AP197" s="102" t="s">
        <v>110</v>
      </c>
      <c r="AQ197" s="102" t="s">
        <v>110</v>
      </c>
      <c r="AR197" s="102" t="s">
        <v>110</v>
      </c>
      <c r="AS197" s="102" t="s">
        <v>110</v>
      </c>
      <c r="AT197" s="102" t="s">
        <v>110</v>
      </c>
      <c r="AU197" s="102" t="s">
        <v>110</v>
      </c>
      <c r="AV197" s="109" t="s">
        <v>839</v>
      </c>
      <c r="AW197" s="102" t="s">
        <v>824</v>
      </c>
      <c r="AX197" s="110" t="s">
        <v>799</v>
      </c>
      <c r="AY197" s="110" t="s">
        <v>118</v>
      </c>
      <c r="AZ197" s="110" t="s">
        <v>825</v>
      </c>
    </row>
    <row r="198">
      <c r="A198" s="38">
        <v>194.0</v>
      </c>
      <c r="B198" s="67" t="s">
        <v>840</v>
      </c>
      <c r="C198" s="82" t="str">
        <f t="shared" si="5"/>
        <v>View</v>
      </c>
      <c r="D198" s="38" t="s">
        <v>841</v>
      </c>
      <c r="E198" s="83">
        <v>0.8298</v>
      </c>
      <c r="F198" s="87" t="str">
        <f t="shared" si="6"/>
        <v>Communications</v>
      </c>
      <c r="G198" s="71">
        <v>0.0035</v>
      </c>
      <c r="H198" s="72">
        <v>0.0282</v>
      </c>
      <c r="I198" s="72">
        <v>0.3278</v>
      </c>
      <c r="J198" s="72">
        <v>0.4622</v>
      </c>
      <c r="K198" s="72">
        <v>0.9688</v>
      </c>
      <c r="L198" s="72">
        <v>0.37</v>
      </c>
      <c r="M198" s="72">
        <v>0.9447</v>
      </c>
      <c r="N198" s="73">
        <v>0.4497</v>
      </c>
      <c r="O198" s="73">
        <v>1.7716</v>
      </c>
      <c r="P198" s="73">
        <v>0.8863</v>
      </c>
      <c r="Q198" s="72">
        <v>0.37</v>
      </c>
      <c r="R198" s="89">
        <v>2.43</v>
      </c>
      <c r="S198" s="91">
        <v>46.951619</v>
      </c>
      <c r="T198" s="93">
        <v>41.0</v>
      </c>
      <c r="U198" s="91">
        <v>211.335632</v>
      </c>
      <c r="V198" s="95"/>
      <c r="W198" s="97">
        <v>0.0061</v>
      </c>
      <c r="X198" s="99">
        <v>0.0102</v>
      </c>
      <c r="Y198" s="100">
        <v>1.0</v>
      </c>
      <c r="Z198" s="100">
        <v>49.0</v>
      </c>
      <c r="AA198" s="97">
        <v>0.0151</v>
      </c>
      <c r="AB198" s="100">
        <v>1.14</v>
      </c>
      <c r="AC198" s="102" t="s">
        <v>578</v>
      </c>
      <c r="AD198" s="102" t="s">
        <v>105</v>
      </c>
      <c r="AE198" s="100">
        <v>11.64</v>
      </c>
      <c r="AF198" s="103">
        <v>40569.0</v>
      </c>
      <c r="AG198" s="100">
        <v>11.18</v>
      </c>
      <c r="AH198" s="100">
        <v>0.17</v>
      </c>
      <c r="AI198" s="103">
        <v>46013.0</v>
      </c>
      <c r="AJ198" s="100">
        <v>0.1041</v>
      </c>
      <c r="AK198" s="102" t="s">
        <v>128</v>
      </c>
      <c r="AL198" s="102" t="s">
        <v>129</v>
      </c>
      <c r="AM198" s="102" t="s">
        <v>842</v>
      </c>
      <c r="AN198" s="100">
        <v>3020.0</v>
      </c>
      <c r="AO198" s="102" t="s">
        <v>110</v>
      </c>
      <c r="AP198" s="102" t="s">
        <v>110</v>
      </c>
      <c r="AQ198" s="102" t="s">
        <v>110</v>
      </c>
      <c r="AR198" s="102" t="s">
        <v>110</v>
      </c>
      <c r="AS198" s="102" t="s">
        <v>110</v>
      </c>
      <c r="AT198" s="102" t="s">
        <v>110</v>
      </c>
      <c r="AU198" s="102" t="s">
        <v>110</v>
      </c>
      <c r="AV198" s="109" t="s">
        <v>843</v>
      </c>
      <c r="AW198" s="102" t="s">
        <v>844</v>
      </c>
      <c r="AX198" s="110" t="s">
        <v>799</v>
      </c>
      <c r="AY198" s="110" t="s">
        <v>132</v>
      </c>
      <c r="AZ198" s="110" t="s">
        <v>845</v>
      </c>
    </row>
    <row r="199">
      <c r="A199" s="38">
        <v>195.0</v>
      </c>
      <c r="B199" s="67" t="s">
        <v>846</v>
      </c>
      <c r="C199" s="82" t="str">
        <f t="shared" si="5"/>
        <v>View</v>
      </c>
      <c r="D199" s="38" t="s">
        <v>847</v>
      </c>
      <c r="E199" s="83">
        <v>1.9237</v>
      </c>
      <c r="F199" s="87" t="str">
        <f t="shared" si="6"/>
        <v>Communications</v>
      </c>
      <c r="G199" s="71">
        <v>0.0067</v>
      </c>
      <c r="H199" s="72">
        <v>0.0126</v>
      </c>
      <c r="I199" s="72">
        <v>0.1839</v>
      </c>
      <c r="J199" s="72">
        <v>0.3376</v>
      </c>
      <c r="K199" s="72">
        <v>1.763</v>
      </c>
      <c r="L199" s="72">
        <v>0.4365</v>
      </c>
      <c r="M199" s="72">
        <v>1.0629</v>
      </c>
      <c r="N199" s="73">
        <v>0.5654</v>
      </c>
      <c r="O199" s="73">
        <v>2.9113</v>
      </c>
      <c r="P199" s="73">
        <v>0.8321</v>
      </c>
      <c r="Q199" s="72">
        <v>0.4742</v>
      </c>
      <c r="R199" s="89">
        <v>2.14</v>
      </c>
      <c r="S199" s="91">
        <v>408.428772</v>
      </c>
      <c r="T199" s="93">
        <v>38.0</v>
      </c>
      <c r="U199" s="91">
        <v>2708.62914</v>
      </c>
      <c r="V199" s="95"/>
      <c r="W199" s="97">
        <v>0.0</v>
      </c>
      <c r="X199" s="99">
        <v>0.0014</v>
      </c>
      <c r="Y199" s="100">
        <v>10.0</v>
      </c>
      <c r="Z199" s="100">
        <v>4.0</v>
      </c>
      <c r="AA199" s="97">
        <v>0.013</v>
      </c>
      <c r="AB199" s="100">
        <v>1.18</v>
      </c>
      <c r="AC199" s="102" t="s">
        <v>578</v>
      </c>
      <c r="AD199" s="102" t="s">
        <v>105</v>
      </c>
      <c r="AE199" s="100">
        <v>26.18</v>
      </c>
      <c r="AF199" s="103">
        <v>31593.0</v>
      </c>
      <c r="AG199" s="100">
        <v>1.44</v>
      </c>
      <c r="AH199" s="100">
        <v>1.44</v>
      </c>
      <c r="AI199" s="103">
        <v>46003.0</v>
      </c>
      <c r="AJ199" s="100">
        <v>8.067</v>
      </c>
      <c r="AK199" s="102" t="s">
        <v>135</v>
      </c>
      <c r="AL199" s="104"/>
      <c r="AM199" s="102" t="s">
        <v>842</v>
      </c>
      <c r="AN199" s="100">
        <v>3020.0</v>
      </c>
      <c r="AO199" s="102" t="s">
        <v>110</v>
      </c>
      <c r="AP199" s="102" t="s">
        <v>110</v>
      </c>
      <c r="AQ199" s="102" t="s">
        <v>110</v>
      </c>
      <c r="AR199" s="102" t="s">
        <v>110</v>
      </c>
      <c r="AS199" s="102" t="s">
        <v>110</v>
      </c>
      <c r="AT199" s="102" t="s">
        <v>110</v>
      </c>
      <c r="AU199" s="102" t="s">
        <v>110</v>
      </c>
      <c r="AV199" s="109" t="s">
        <v>848</v>
      </c>
      <c r="AW199" s="102" t="s">
        <v>844</v>
      </c>
      <c r="AX199" s="110" t="s">
        <v>799</v>
      </c>
      <c r="AY199" s="110" t="s">
        <v>118</v>
      </c>
      <c r="AZ199" s="110" t="s">
        <v>845</v>
      </c>
    </row>
    <row r="200">
      <c r="A200" s="38">
        <v>196.0</v>
      </c>
      <c r="B200" s="67" t="s">
        <v>849</v>
      </c>
      <c r="C200" s="82" t="str">
        <f t="shared" si="5"/>
        <v>View</v>
      </c>
      <c r="D200" s="38" t="s">
        <v>850</v>
      </c>
      <c r="E200" s="83">
        <v>1.8799</v>
      </c>
      <c r="F200" s="87" t="str">
        <f t="shared" si="6"/>
        <v>Communications</v>
      </c>
      <c r="G200" s="71">
        <v>0.004</v>
      </c>
      <c r="H200" s="72">
        <v>0.0057</v>
      </c>
      <c r="I200" s="72">
        <v>0.1204</v>
      </c>
      <c r="J200" s="72">
        <v>0.286</v>
      </c>
      <c r="K200" s="72">
        <v>1.2927</v>
      </c>
      <c r="L200" s="72">
        <v>0.375</v>
      </c>
      <c r="M200" s="72">
        <v>0.787</v>
      </c>
      <c r="N200" s="73">
        <v>0.5271</v>
      </c>
      <c r="O200" s="73">
        <v>3.3196</v>
      </c>
      <c r="P200" s="73">
        <v>0.7684</v>
      </c>
      <c r="Q200" s="72">
        <v>0.4391</v>
      </c>
      <c r="R200" s="89">
        <v>1.78</v>
      </c>
      <c r="S200" s="91">
        <v>191.050029</v>
      </c>
      <c r="T200" s="93">
        <v>91.0</v>
      </c>
      <c r="U200" s="91">
        <v>798.959701</v>
      </c>
      <c r="V200" s="95"/>
      <c r="W200" s="97">
        <v>0.0096</v>
      </c>
      <c r="X200" s="99">
        <v>0.0296</v>
      </c>
      <c r="Y200" s="100">
        <v>34.0</v>
      </c>
      <c r="Z200" s="100">
        <v>32.0</v>
      </c>
      <c r="AA200" s="97">
        <v>0.0106</v>
      </c>
      <c r="AB200" s="100">
        <v>0.98</v>
      </c>
      <c r="AC200" s="102" t="s">
        <v>578</v>
      </c>
      <c r="AD200" s="102" t="s">
        <v>851</v>
      </c>
      <c r="AE200" s="100">
        <v>18.36</v>
      </c>
      <c r="AF200" s="103">
        <v>37207.0</v>
      </c>
      <c r="AG200" s="100">
        <v>13.43</v>
      </c>
      <c r="AH200" s="100">
        <v>0.75</v>
      </c>
      <c r="AI200" s="103">
        <v>46007.0</v>
      </c>
      <c r="AJ200" s="100">
        <v>3.1161</v>
      </c>
      <c r="AK200" s="102" t="s">
        <v>135</v>
      </c>
      <c r="AL200" s="102" t="s">
        <v>129</v>
      </c>
      <c r="AM200" s="102" t="s">
        <v>842</v>
      </c>
      <c r="AN200" s="100">
        <v>3020.0</v>
      </c>
      <c r="AO200" s="102" t="s">
        <v>110</v>
      </c>
      <c r="AP200" s="102" t="s">
        <v>110</v>
      </c>
      <c r="AQ200" s="102" t="s">
        <v>110</v>
      </c>
      <c r="AR200" s="102" t="s">
        <v>110</v>
      </c>
      <c r="AS200" s="102" t="s">
        <v>110</v>
      </c>
      <c r="AT200" s="102" t="s">
        <v>110</v>
      </c>
      <c r="AU200" s="102" t="s">
        <v>110</v>
      </c>
      <c r="AV200" s="109" t="s">
        <v>852</v>
      </c>
      <c r="AW200" s="102" t="s">
        <v>844</v>
      </c>
      <c r="AX200" s="110" t="s">
        <v>799</v>
      </c>
      <c r="AY200" s="110" t="s">
        <v>132</v>
      </c>
      <c r="AZ200" s="110" t="s">
        <v>845</v>
      </c>
    </row>
    <row r="201">
      <c r="A201" s="38">
        <v>197.0</v>
      </c>
      <c r="B201" s="67" t="s">
        <v>842</v>
      </c>
      <c r="C201" s="82" t="str">
        <f t="shared" si="5"/>
        <v>View</v>
      </c>
      <c r="D201" s="38" t="s">
        <v>853</v>
      </c>
      <c r="E201" s="83">
        <v>2.0031</v>
      </c>
      <c r="F201" s="87" t="str">
        <f t="shared" si="6"/>
        <v>Communications</v>
      </c>
      <c r="G201" s="71">
        <v>8.0E-4</v>
      </c>
      <c r="H201" s="72">
        <v>3.0E-4</v>
      </c>
      <c r="I201" s="72">
        <v>0.0972</v>
      </c>
      <c r="J201" s="72">
        <v>0.2175</v>
      </c>
      <c r="K201" s="72">
        <v>1.4521</v>
      </c>
      <c r="L201" s="72">
        <v>0.4275</v>
      </c>
      <c r="M201" s="72">
        <v>0.8535</v>
      </c>
      <c r="N201" s="73">
        <v>0.5251</v>
      </c>
      <c r="O201" s="73">
        <v>3.5796</v>
      </c>
      <c r="P201" s="73">
        <v>0.7529</v>
      </c>
      <c r="Q201" s="72">
        <v>0.4665</v>
      </c>
      <c r="R201" s="89">
        <v>1.78</v>
      </c>
      <c r="S201" s="91">
        <v>793.004324</v>
      </c>
      <c r="T201" s="93">
        <v>26.0</v>
      </c>
      <c r="U201" s="91">
        <v>26962.38555</v>
      </c>
      <c r="V201" s="100" t="s">
        <v>156</v>
      </c>
      <c r="W201" s="97">
        <v>0.0108</v>
      </c>
      <c r="X201" s="99">
        <v>0.0113</v>
      </c>
      <c r="Y201" s="100">
        <v>76.0</v>
      </c>
      <c r="Z201" s="100">
        <v>15.0</v>
      </c>
      <c r="AA201" s="97">
        <v>0.0113</v>
      </c>
      <c r="AB201" s="100">
        <v>1.09</v>
      </c>
      <c r="AC201" s="102" t="s">
        <v>578</v>
      </c>
      <c r="AD201" s="102" t="s">
        <v>105</v>
      </c>
      <c r="AE201" s="100">
        <v>18.0</v>
      </c>
      <c r="AF201" s="103">
        <v>43270.0</v>
      </c>
      <c r="AG201" s="100">
        <v>7.54</v>
      </c>
      <c r="AH201" s="100">
        <v>7.54</v>
      </c>
      <c r="AI201" s="103">
        <v>46013.0</v>
      </c>
      <c r="AJ201" s="100">
        <v>0.3758</v>
      </c>
      <c r="AK201" s="102" t="s">
        <v>128</v>
      </c>
      <c r="AL201" s="102" t="s">
        <v>129</v>
      </c>
      <c r="AM201" s="102" t="s">
        <v>842</v>
      </c>
      <c r="AN201" s="100">
        <v>3020.0</v>
      </c>
      <c r="AO201" s="102" t="s">
        <v>110</v>
      </c>
      <c r="AP201" s="102" t="s">
        <v>110</v>
      </c>
      <c r="AQ201" s="102" t="s">
        <v>110</v>
      </c>
      <c r="AR201" s="102" t="s">
        <v>110</v>
      </c>
      <c r="AS201" s="102" t="s">
        <v>110</v>
      </c>
      <c r="AT201" s="102" t="s">
        <v>110</v>
      </c>
      <c r="AU201" s="102" t="s">
        <v>110</v>
      </c>
      <c r="AV201" s="109" t="s">
        <v>854</v>
      </c>
      <c r="AW201" s="102" t="s">
        <v>844</v>
      </c>
      <c r="AX201" s="110" t="s">
        <v>799</v>
      </c>
      <c r="AY201" s="110" t="s">
        <v>132</v>
      </c>
      <c r="AZ201" s="110" t="s">
        <v>845</v>
      </c>
    </row>
    <row r="202">
      <c r="A202" s="38">
        <v>198.0</v>
      </c>
      <c r="B202" s="67" t="s">
        <v>855</v>
      </c>
      <c r="C202" s="82" t="str">
        <f t="shared" si="5"/>
        <v>View</v>
      </c>
      <c r="D202" s="38" t="s">
        <v>856</v>
      </c>
      <c r="E202" s="83">
        <v>1.7812</v>
      </c>
      <c r="F202" s="87" t="str">
        <f t="shared" si="6"/>
        <v>Communications</v>
      </c>
      <c r="G202" s="71">
        <v>9.0E-4</v>
      </c>
      <c r="H202" s="72">
        <v>0.0054</v>
      </c>
      <c r="I202" s="72">
        <v>0.1447</v>
      </c>
      <c r="J202" s="72">
        <v>0.2494</v>
      </c>
      <c r="K202" s="72">
        <v>1.377</v>
      </c>
      <c r="L202" s="72">
        <v>0.4397</v>
      </c>
      <c r="M202" s="72">
        <v>0.72</v>
      </c>
      <c r="N202" s="73">
        <v>0.4156</v>
      </c>
      <c r="O202" s="73">
        <v>2.7813</v>
      </c>
      <c r="P202" s="73">
        <v>0.5774</v>
      </c>
      <c r="Q202" s="72">
        <v>0.4672</v>
      </c>
      <c r="R202" s="89">
        <v>1.49</v>
      </c>
      <c r="S202" s="91">
        <v>262.158474</v>
      </c>
      <c r="T202" s="93">
        <v>127.0</v>
      </c>
      <c r="U202" s="91">
        <v>6455.364134</v>
      </c>
      <c r="V202" s="95"/>
      <c r="W202" s="97">
        <v>0.0086</v>
      </c>
      <c r="X202" s="99">
        <v>0.0095</v>
      </c>
      <c r="Y202" s="100">
        <v>63.0</v>
      </c>
      <c r="Z202" s="100">
        <v>22.0</v>
      </c>
      <c r="AA202" s="97">
        <v>0.0118</v>
      </c>
      <c r="AB202" s="100">
        <v>1.13</v>
      </c>
      <c r="AC202" s="102" t="s">
        <v>578</v>
      </c>
      <c r="AD202" s="102" t="s">
        <v>814</v>
      </c>
      <c r="AE202" s="100">
        <v>18.96</v>
      </c>
      <c r="AF202" s="103">
        <v>38422.0</v>
      </c>
      <c r="AG202" s="100">
        <v>0.87</v>
      </c>
      <c r="AH202" s="100">
        <v>0.87</v>
      </c>
      <c r="AI202" s="103">
        <v>46008.0</v>
      </c>
      <c r="AJ202" s="100">
        <v>0.3176</v>
      </c>
      <c r="AK202" s="102" t="s">
        <v>128</v>
      </c>
      <c r="AL202" s="104"/>
      <c r="AM202" s="102" t="s">
        <v>842</v>
      </c>
      <c r="AN202" s="100">
        <v>3020.0</v>
      </c>
      <c r="AO202" s="102" t="s">
        <v>110</v>
      </c>
      <c r="AP202" s="102" t="s">
        <v>110</v>
      </c>
      <c r="AQ202" s="102" t="s">
        <v>110</v>
      </c>
      <c r="AR202" s="102" t="s">
        <v>110</v>
      </c>
      <c r="AS202" s="102" t="s">
        <v>110</v>
      </c>
      <c r="AT202" s="102" t="s">
        <v>110</v>
      </c>
      <c r="AU202" s="102" t="s">
        <v>110</v>
      </c>
      <c r="AV202" s="109" t="s">
        <v>857</v>
      </c>
      <c r="AW202" s="102" t="s">
        <v>844</v>
      </c>
      <c r="AX202" s="110" t="s">
        <v>799</v>
      </c>
      <c r="AY202" s="110" t="s">
        <v>118</v>
      </c>
      <c r="AZ202" s="110" t="s">
        <v>845</v>
      </c>
    </row>
    <row r="203">
      <c r="A203" s="38">
        <v>199.0</v>
      </c>
      <c r="B203" s="67" t="s">
        <v>858</v>
      </c>
      <c r="C203" s="82" t="str">
        <f t="shared" si="5"/>
        <v>View</v>
      </c>
      <c r="D203" s="38" t="s">
        <v>859</v>
      </c>
      <c r="E203" s="83">
        <v>0.8711</v>
      </c>
      <c r="F203" s="87" t="str">
        <f t="shared" si="6"/>
        <v>Communications</v>
      </c>
      <c r="G203" s="71">
        <v>0.0071</v>
      </c>
      <c r="H203" s="72">
        <v>0.0143</v>
      </c>
      <c r="I203" s="72">
        <v>0.0237</v>
      </c>
      <c r="J203" s="72">
        <v>0.0816</v>
      </c>
      <c r="K203" s="72">
        <v>0.5848</v>
      </c>
      <c r="L203" s="72">
        <v>0.2854</v>
      </c>
      <c r="M203" s="72">
        <v>0.3029</v>
      </c>
      <c r="N203" s="73">
        <v>0.1181</v>
      </c>
      <c r="O203" s="73">
        <v>1.5796</v>
      </c>
      <c r="P203" s="73">
        <v>0.1712</v>
      </c>
      <c r="Q203" s="72">
        <v>0.3199</v>
      </c>
      <c r="R203" s="89">
        <v>0.88</v>
      </c>
      <c r="S203" s="91">
        <v>-30.986288</v>
      </c>
      <c r="T203" s="93">
        <v>50.0</v>
      </c>
      <c r="U203" s="91">
        <v>291.130166</v>
      </c>
      <c r="V203" s="95"/>
      <c r="W203" s="97">
        <v>0.0</v>
      </c>
      <c r="X203" s="99">
        <v>0.0281</v>
      </c>
      <c r="Y203" s="100">
        <v>96.0</v>
      </c>
      <c r="Z203" s="100">
        <v>82.0</v>
      </c>
      <c r="AA203" s="97">
        <v>0.0095</v>
      </c>
      <c r="AB203" s="100">
        <v>0.97</v>
      </c>
      <c r="AC203" s="102" t="s">
        <v>578</v>
      </c>
      <c r="AD203" s="102" t="s">
        <v>105</v>
      </c>
      <c r="AE203" s="100">
        <v>17.06</v>
      </c>
      <c r="AF203" s="103">
        <v>36790.0</v>
      </c>
      <c r="AG203" s="100">
        <v>1.44</v>
      </c>
      <c r="AH203" s="100">
        <v>0.36</v>
      </c>
      <c r="AI203" s="103">
        <v>46017.0</v>
      </c>
      <c r="AJ203" s="100">
        <v>0.606</v>
      </c>
      <c r="AK203" s="102" t="s">
        <v>135</v>
      </c>
      <c r="AL203" s="104"/>
      <c r="AM203" s="102" t="s">
        <v>842</v>
      </c>
      <c r="AN203" s="100">
        <v>3020.0</v>
      </c>
      <c r="AO203" s="102" t="s">
        <v>110</v>
      </c>
      <c r="AP203" s="102" t="s">
        <v>110</v>
      </c>
      <c r="AQ203" s="102" t="s">
        <v>110</v>
      </c>
      <c r="AR203" s="102" t="s">
        <v>110</v>
      </c>
      <c r="AS203" s="102" t="s">
        <v>110</v>
      </c>
      <c r="AT203" s="102" t="s">
        <v>110</v>
      </c>
      <c r="AU203" s="102" t="s">
        <v>110</v>
      </c>
      <c r="AV203" s="109" t="s">
        <v>860</v>
      </c>
      <c r="AW203" s="102" t="s">
        <v>844</v>
      </c>
      <c r="AX203" s="110" t="s">
        <v>799</v>
      </c>
      <c r="AY203" s="110" t="s">
        <v>118</v>
      </c>
      <c r="AZ203" s="110" t="s">
        <v>845</v>
      </c>
    </row>
    <row r="204">
      <c r="A204" s="38">
        <v>200.0</v>
      </c>
      <c r="B204" s="67" t="s">
        <v>861</v>
      </c>
      <c r="C204" s="82" t="str">
        <f t="shared" si="5"/>
        <v>View</v>
      </c>
      <c r="D204" s="38" t="s">
        <v>862</v>
      </c>
      <c r="E204" s="83">
        <v>1.52</v>
      </c>
      <c r="F204" s="87" t="str">
        <f t="shared" si="6"/>
        <v>Technology</v>
      </c>
      <c r="G204" s="71">
        <v>0.0094</v>
      </c>
      <c r="H204" s="72">
        <v>0.042</v>
      </c>
      <c r="I204" s="72">
        <v>0.3316</v>
      </c>
      <c r="J204" s="72">
        <v>0.445</v>
      </c>
      <c r="K204" s="72">
        <v>2.8851</v>
      </c>
      <c r="L204" s="72">
        <v>0.3823</v>
      </c>
      <c r="M204" s="72">
        <v>2.806</v>
      </c>
      <c r="N204" s="73">
        <v>0.7873</v>
      </c>
      <c r="O204" s="73">
        <v>2.8545</v>
      </c>
      <c r="P204" s="73">
        <v>1.4432</v>
      </c>
      <c r="Q204" s="72">
        <v>0.4615</v>
      </c>
      <c r="R204" s="89">
        <v>5.91</v>
      </c>
      <c r="S204" s="91">
        <v>266.959861</v>
      </c>
      <c r="T204" s="93">
        <v>58.0</v>
      </c>
      <c r="U204" s="91">
        <v>4598.106531</v>
      </c>
      <c r="V204" s="95"/>
      <c r="W204" s="97">
        <v>0.0</v>
      </c>
      <c r="X204" s="99">
        <v>3.0E-4</v>
      </c>
      <c r="Y204" s="100">
        <v>6.0</v>
      </c>
      <c r="Z204" s="100">
        <v>2.0</v>
      </c>
      <c r="AA204" s="97">
        <v>0.0232</v>
      </c>
      <c r="AB204" s="100">
        <v>1.72</v>
      </c>
      <c r="AC204" s="102" t="s">
        <v>578</v>
      </c>
      <c r="AD204" s="102" t="s">
        <v>105</v>
      </c>
      <c r="AE204" s="100">
        <v>38.37</v>
      </c>
      <c r="AF204" s="103">
        <v>36887.0</v>
      </c>
      <c r="AG204" s="100">
        <v>5.8</v>
      </c>
      <c r="AH204" s="100">
        <v>5.8</v>
      </c>
      <c r="AI204" s="103">
        <v>46017.0</v>
      </c>
      <c r="AJ204" s="100">
        <v>7.75</v>
      </c>
      <c r="AK204" s="102" t="s">
        <v>107</v>
      </c>
      <c r="AL204" s="104"/>
      <c r="AM204" s="102" t="s">
        <v>863</v>
      </c>
      <c r="AN204" s="100">
        <v>3030.0</v>
      </c>
      <c r="AO204" s="102" t="s">
        <v>110</v>
      </c>
      <c r="AP204" s="102" t="s">
        <v>110</v>
      </c>
      <c r="AQ204" s="102" t="s">
        <v>110</v>
      </c>
      <c r="AR204" s="102" t="s">
        <v>110</v>
      </c>
      <c r="AS204" s="102" t="s">
        <v>110</v>
      </c>
      <c r="AT204" s="102" t="s">
        <v>110</v>
      </c>
      <c r="AU204" s="102" t="s">
        <v>110</v>
      </c>
      <c r="AV204" s="109" t="s">
        <v>864</v>
      </c>
      <c r="AW204" s="102" t="s">
        <v>865</v>
      </c>
      <c r="AX204" s="110" t="s">
        <v>799</v>
      </c>
      <c r="AY204" s="110" t="s">
        <v>118</v>
      </c>
      <c r="AZ204" s="110" t="s">
        <v>866</v>
      </c>
    </row>
    <row r="205">
      <c r="A205" s="38">
        <v>201.0</v>
      </c>
      <c r="B205" s="67" t="s">
        <v>867</v>
      </c>
      <c r="C205" s="82" t="str">
        <f t="shared" si="5"/>
        <v>View</v>
      </c>
      <c r="D205" s="38" t="s">
        <v>868</v>
      </c>
      <c r="E205" s="83">
        <v>1.6221</v>
      </c>
      <c r="F205" s="87" t="str">
        <f t="shared" si="6"/>
        <v>Technology</v>
      </c>
      <c r="G205" s="71">
        <v>0.0035</v>
      </c>
      <c r="H205" s="72">
        <v>0.0485</v>
      </c>
      <c r="I205" s="72">
        <v>0.3354</v>
      </c>
      <c r="J205" s="72">
        <v>0.5037</v>
      </c>
      <c r="K205" s="72">
        <v>2.7738</v>
      </c>
      <c r="L205" s="72">
        <v>0.3575</v>
      </c>
      <c r="M205" s="72">
        <v>2.4951</v>
      </c>
      <c r="N205" s="73">
        <v>0.7813</v>
      </c>
      <c r="O205" s="73">
        <v>3.0386</v>
      </c>
      <c r="P205" s="73">
        <v>1.4309</v>
      </c>
      <c r="Q205" s="72">
        <v>0.453</v>
      </c>
      <c r="R205" s="89">
        <v>5.29</v>
      </c>
      <c r="S205" s="91">
        <v>2883.655845</v>
      </c>
      <c r="T205" s="93">
        <v>26.0</v>
      </c>
      <c r="U205" s="91">
        <v>38683.88454</v>
      </c>
      <c r="V205" s="95"/>
      <c r="W205" s="97">
        <v>0.0028</v>
      </c>
      <c r="X205" s="99">
        <v>0.0029</v>
      </c>
      <c r="Y205" s="100">
        <v>4.0</v>
      </c>
      <c r="Z205" s="100">
        <v>3.0</v>
      </c>
      <c r="AA205" s="97">
        <v>0.0212</v>
      </c>
      <c r="AB205" s="100">
        <v>1.58</v>
      </c>
      <c r="AC205" s="102" t="s">
        <v>578</v>
      </c>
      <c r="AD205" s="102" t="s">
        <v>456</v>
      </c>
      <c r="AE205" s="100">
        <v>39.98</v>
      </c>
      <c r="AF205" s="103">
        <v>40897.0</v>
      </c>
      <c r="AG205" s="100">
        <v>14.04</v>
      </c>
      <c r="AH205" s="100">
        <v>1.92</v>
      </c>
      <c r="AI205" s="103">
        <v>46013.0</v>
      </c>
      <c r="AJ205" s="100">
        <v>1.1047</v>
      </c>
      <c r="AK205" s="102" t="s">
        <v>107</v>
      </c>
      <c r="AL205" s="102" t="s">
        <v>279</v>
      </c>
      <c r="AM205" s="102" t="s">
        <v>863</v>
      </c>
      <c r="AN205" s="100">
        <v>3030.0</v>
      </c>
      <c r="AO205" s="102" t="s">
        <v>110</v>
      </c>
      <c r="AP205" s="102" t="s">
        <v>110</v>
      </c>
      <c r="AQ205" s="102" t="s">
        <v>110</v>
      </c>
      <c r="AR205" s="102" t="s">
        <v>110</v>
      </c>
      <c r="AS205" s="102" t="s">
        <v>110</v>
      </c>
      <c r="AT205" s="102" t="s">
        <v>110</v>
      </c>
      <c r="AU205" s="102" t="s">
        <v>110</v>
      </c>
      <c r="AV205" s="109" t="s">
        <v>869</v>
      </c>
      <c r="AW205" s="102" t="s">
        <v>865</v>
      </c>
      <c r="AX205" s="110" t="s">
        <v>799</v>
      </c>
      <c r="AY205" s="110" t="s">
        <v>132</v>
      </c>
      <c r="AZ205" s="110" t="s">
        <v>866</v>
      </c>
    </row>
    <row r="206">
      <c r="A206" s="38">
        <v>202.0</v>
      </c>
      <c r="B206" s="67" t="s">
        <v>154</v>
      </c>
      <c r="C206" s="82" t="str">
        <f t="shared" si="5"/>
        <v>View</v>
      </c>
      <c r="D206" s="38" t="s">
        <v>870</v>
      </c>
      <c r="E206" s="83">
        <v>1.5293</v>
      </c>
      <c r="F206" s="87" t="str">
        <f t="shared" si="6"/>
        <v>Technology</v>
      </c>
      <c r="G206" s="71">
        <v>0.004</v>
      </c>
      <c r="H206" s="72">
        <v>0.0456</v>
      </c>
      <c r="I206" s="72">
        <v>0.2334</v>
      </c>
      <c r="J206" s="72">
        <v>0.3874</v>
      </c>
      <c r="K206" s="72">
        <v>1.9987</v>
      </c>
      <c r="L206" s="72">
        <v>0.3001</v>
      </c>
      <c r="M206" s="72">
        <v>1.8235</v>
      </c>
      <c r="N206" s="73">
        <v>0.7757</v>
      </c>
      <c r="O206" s="73">
        <v>3.2573</v>
      </c>
      <c r="P206" s="73">
        <v>1.5085</v>
      </c>
      <c r="Q206" s="72">
        <v>0.3844</v>
      </c>
      <c r="R206" s="89">
        <v>4.6</v>
      </c>
      <c r="S206" s="91">
        <v>1204.60626</v>
      </c>
      <c r="T206" s="93">
        <v>86.0</v>
      </c>
      <c r="U206" s="91">
        <v>3251.897738</v>
      </c>
      <c r="V206" s="100" t="s">
        <v>127</v>
      </c>
      <c r="W206" s="97">
        <v>0.007</v>
      </c>
      <c r="X206" s="99">
        <v>0.0095</v>
      </c>
      <c r="Y206" s="100">
        <v>13.0</v>
      </c>
      <c r="Z206" s="100">
        <v>9.0</v>
      </c>
      <c r="AA206" s="97">
        <v>0.0161</v>
      </c>
      <c r="AB206" s="100">
        <v>1.21</v>
      </c>
      <c r="AC206" s="102" t="s">
        <v>578</v>
      </c>
      <c r="AD206" s="102" t="s">
        <v>871</v>
      </c>
      <c r="AE206" s="100">
        <v>29.58</v>
      </c>
      <c r="AF206" s="103">
        <v>43347.0</v>
      </c>
      <c r="AG206" s="100">
        <v>7.33</v>
      </c>
      <c r="AH206" s="100">
        <v>1.41</v>
      </c>
      <c r="AI206" s="103">
        <v>46020.0</v>
      </c>
      <c r="AJ206" s="100">
        <v>0.4452</v>
      </c>
      <c r="AK206" s="102" t="s">
        <v>128</v>
      </c>
      <c r="AL206" s="102" t="s">
        <v>279</v>
      </c>
      <c r="AM206" s="102" t="s">
        <v>863</v>
      </c>
      <c r="AN206" s="100">
        <v>3030.0</v>
      </c>
      <c r="AO206" s="102" t="s">
        <v>110</v>
      </c>
      <c r="AP206" s="102" t="s">
        <v>110</v>
      </c>
      <c r="AQ206" s="102" t="s">
        <v>110</v>
      </c>
      <c r="AR206" s="102" t="s">
        <v>110</v>
      </c>
      <c r="AS206" s="102" t="s">
        <v>110</v>
      </c>
      <c r="AT206" s="102" t="s">
        <v>110</v>
      </c>
      <c r="AU206" s="102" t="s">
        <v>110</v>
      </c>
      <c r="AV206" s="109" t="s">
        <v>872</v>
      </c>
      <c r="AW206" s="102" t="s">
        <v>865</v>
      </c>
      <c r="AX206" s="110" t="s">
        <v>799</v>
      </c>
      <c r="AY206" s="110" t="s">
        <v>132</v>
      </c>
      <c r="AZ206" s="110" t="s">
        <v>866</v>
      </c>
    </row>
    <row r="207">
      <c r="A207" s="38">
        <v>203.0</v>
      </c>
      <c r="B207" s="67" t="s">
        <v>863</v>
      </c>
      <c r="C207" s="82" t="str">
        <f t="shared" si="5"/>
        <v>View</v>
      </c>
      <c r="D207" s="38" t="s">
        <v>873</v>
      </c>
      <c r="E207" s="83">
        <v>1.3816</v>
      </c>
      <c r="F207" s="87" t="str">
        <f t="shared" si="6"/>
        <v>Technology</v>
      </c>
      <c r="G207" s="71">
        <v>8.0E-4</v>
      </c>
      <c r="H207" s="72">
        <v>0.0045</v>
      </c>
      <c r="I207" s="72">
        <v>0.1287</v>
      </c>
      <c r="J207" s="72">
        <v>0.2344</v>
      </c>
      <c r="K207" s="72">
        <v>1.439</v>
      </c>
      <c r="L207" s="72">
        <v>0.3073</v>
      </c>
      <c r="M207" s="72">
        <v>1.336</v>
      </c>
      <c r="N207" s="73">
        <v>0.6838</v>
      </c>
      <c r="O207" s="73">
        <v>2.2332</v>
      </c>
      <c r="P207" s="73">
        <v>1.1374</v>
      </c>
      <c r="Q207" s="72">
        <v>0.3356</v>
      </c>
      <c r="R207" s="89">
        <v>3.88</v>
      </c>
      <c r="S207" s="91">
        <v>1264.711993</v>
      </c>
      <c r="T207" s="93">
        <v>73.0</v>
      </c>
      <c r="U207" s="91">
        <v>92503.05449</v>
      </c>
      <c r="V207" s="100" t="s">
        <v>156</v>
      </c>
      <c r="W207" s="97">
        <v>0.0053</v>
      </c>
      <c r="X207" s="99">
        <v>0.0054</v>
      </c>
      <c r="Y207" s="100">
        <v>46.0</v>
      </c>
      <c r="Z207" s="100">
        <v>41.0</v>
      </c>
      <c r="AA207" s="97">
        <v>0.0145</v>
      </c>
      <c r="AB207" s="100">
        <v>1.23</v>
      </c>
      <c r="AC207" s="102" t="s">
        <v>578</v>
      </c>
      <c r="AD207" s="102" t="s">
        <v>105</v>
      </c>
      <c r="AE207" s="100">
        <v>38.27</v>
      </c>
      <c r="AF207" s="103">
        <v>36145.0</v>
      </c>
      <c r="AG207" s="100">
        <v>10.93</v>
      </c>
      <c r="AH207" s="100">
        <v>9.0</v>
      </c>
      <c r="AI207" s="103">
        <v>46013.0</v>
      </c>
      <c r="AJ207" s="100">
        <v>0.2188</v>
      </c>
      <c r="AK207" s="102" t="s">
        <v>128</v>
      </c>
      <c r="AL207" s="102" t="s">
        <v>129</v>
      </c>
      <c r="AM207" s="102" t="s">
        <v>863</v>
      </c>
      <c r="AN207" s="100">
        <v>3030.0</v>
      </c>
      <c r="AO207" s="102" t="s">
        <v>110</v>
      </c>
      <c r="AP207" s="102" t="s">
        <v>110</v>
      </c>
      <c r="AQ207" s="102" t="s">
        <v>110</v>
      </c>
      <c r="AR207" s="102" t="s">
        <v>110</v>
      </c>
      <c r="AS207" s="102" t="s">
        <v>110</v>
      </c>
      <c r="AT207" s="102" t="s">
        <v>110</v>
      </c>
      <c r="AU207" s="102" t="s">
        <v>110</v>
      </c>
      <c r="AV207" s="109" t="s">
        <v>874</v>
      </c>
      <c r="AW207" s="102" t="s">
        <v>865</v>
      </c>
      <c r="AX207" s="110" t="s">
        <v>799</v>
      </c>
      <c r="AY207" s="110" t="s">
        <v>132</v>
      </c>
      <c r="AZ207" s="110" t="s">
        <v>866</v>
      </c>
    </row>
    <row r="208">
      <c r="A208" s="38">
        <v>204.0</v>
      </c>
      <c r="B208" s="67" t="s">
        <v>875</v>
      </c>
      <c r="C208" s="82" t="str">
        <f t="shared" si="5"/>
        <v>View</v>
      </c>
      <c r="D208" s="38" t="s">
        <v>876</v>
      </c>
      <c r="E208" s="83">
        <v>1.4254</v>
      </c>
      <c r="F208" s="87" t="str">
        <f t="shared" si="6"/>
        <v>Technology</v>
      </c>
      <c r="G208" s="71">
        <v>0.0116</v>
      </c>
      <c r="H208" s="72">
        <v>0.0419</v>
      </c>
      <c r="I208" s="72">
        <v>0.3478</v>
      </c>
      <c r="J208" s="72">
        <v>0.3997</v>
      </c>
      <c r="K208" s="72">
        <v>1.6367</v>
      </c>
      <c r="L208" s="72">
        <v>0.3249</v>
      </c>
      <c r="M208" s="72">
        <v>1.4891</v>
      </c>
      <c r="N208" s="73">
        <v>0.6885</v>
      </c>
      <c r="O208" s="73">
        <v>2.2638</v>
      </c>
      <c r="P208" s="73">
        <v>1.1053</v>
      </c>
      <c r="Q208" s="72">
        <v>0.3732</v>
      </c>
      <c r="R208" s="89">
        <v>3.75</v>
      </c>
      <c r="S208" s="91">
        <v>-502.990371</v>
      </c>
      <c r="T208" s="93">
        <v>71.0</v>
      </c>
      <c r="U208" s="91">
        <v>19135.58268</v>
      </c>
      <c r="V208" s="95"/>
      <c r="W208" s="97">
        <v>0.0</v>
      </c>
      <c r="X208" s="99">
        <v>0.0027</v>
      </c>
      <c r="Y208" s="100">
        <v>11.0</v>
      </c>
      <c r="Z208" s="100">
        <v>26.0</v>
      </c>
      <c r="AA208" s="97">
        <v>0.015</v>
      </c>
      <c r="AB208" s="100">
        <v>1.35</v>
      </c>
      <c r="AC208" s="102" t="s">
        <v>578</v>
      </c>
      <c r="AD208" s="102" t="s">
        <v>182</v>
      </c>
      <c r="AE208" s="100">
        <v>32.69</v>
      </c>
      <c r="AF208" s="103">
        <v>30490.0</v>
      </c>
      <c r="AG208" s="100">
        <v>36.02</v>
      </c>
      <c r="AH208" s="100">
        <v>4.84</v>
      </c>
      <c r="AI208" s="103">
        <v>45999.0</v>
      </c>
      <c r="AJ208" s="100">
        <v>14.8124</v>
      </c>
      <c r="AK208" s="102" t="s">
        <v>107</v>
      </c>
      <c r="AL208" s="104"/>
      <c r="AM208" s="102" t="s">
        <v>863</v>
      </c>
      <c r="AN208" s="100">
        <v>3030.0</v>
      </c>
      <c r="AO208" s="102" t="s">
        <v>110</v>
      </c>
      <c r="AP208" s="102" t="s">
        <v>110</v>
      </c>
      <c r="AQ208" s="102" t="s">
        <v>110</v>
      </c>
      <c r="AR208" s="102" t="s">
        <v>110</v>
      </c>
      <c r="AS208" s="102" t="s">
        <v>110</v>
      </c>
      <c r="AT208" s="102" t="s">
        <v>110</v>
      </c>
      <c r="AU208" s="102" t="s">
        <v>110</v>
      </c>
      <c r="AV208" s="109" t="s">
        <v>877</v>
      </c>
      <c r="AW208" s="102" t="s">
        <v>865</v>
      </c>
      <c r="AX208" s="110" t="s">
        <v>799</v>
      </c>
      <c r="AY208" s="110" t="s">
        <v>118</v>
      </c>
      <c r="AZ208" s="110" t="s">
        <v>866</v>
      </c>
    </row>
    <row r="209">
      <c r="A209" s="38">
        <v>205.0</v>
      </c>
      <c r="B209" s="67" t="s">
        <v>878</v>
      </c>
      <c r="C209" s="82" t="str">
        <f t="shared" si="5"/>
        <v>View</v>
      </c>
      <c r="D209" s="38" t="s">
        <v>879</v>
      </c>
      <c r="E209" s="83">
        <v>1.5733</v>
      </c>
      <c r="F209" s="87" t="str">
        <f t="shared" si="6"/>
        <v>Technology</v>
      </c>
      <c r="G209" s="71">
        <v>0.0069</v>
      </c>
      <c r="H209" s="72">
        <v>0.0314</v>
      </c>
      <c r="I209" s="72">
        <v>0.2714</v>
      </c>
      <c r="J209" s="72">
        <v>0.415</v>
      </c>
      <c r="K209" s="72">
        <v>1.3681</v>
      </c>
      <c r="L209" s="72">
        <v>0.2957</v>
      </c>
      <c r="M209" s="72">
        <v>1.0577</v>
      </c>
      <c r="N209" s="73">
        <v>0.6255</v>
      </c>
      <c r="O209" s="73">
        <v>2.5733</v>
      </c>
      <c r="P209" s="73">
        <v>0.9809</v>
      </c>
      <c r="Q209" s="72">
        <v>0.3522</v>
      </c>
      <c r="R209" s="89">
        <v>2.89</v>
      </c>
      <c r="S209" s="91">
        <v>103.111944</v>
      </c>
      <c r="T209" s="93">
        <v>33.0</v>
      </c>
      <c r="U209" s="91">
        <v>1459.298381</v>
      </c>
      <c r="V209" s="95"/>
      <c r="W209" s="97">
        <v>0.0</v>
      </c>
      <c r="X209" s="99">
        <v>0.0068</v>
      </c>
      <c r="Y209" s="100">
        <v>9.0</v>
      </c>
      <c r="Z209" s="100">
        <v>44.0</v>
      </c>
      <c r="AA209" s="97">
        <v>0.0123</v>
      </c>
      <c r="AB209" s="100">
        <v>1.06</v>
      </c>
      <c r="AC209" s="102" t="s">
        <v>578</v>
      </c>
      <c r="AD209" s="102" t="s">
        <v>105</v>
      </c>
      <c r="AE209" s="100">
        <v>27.32</v>
      </c>
      <c r="AF209" s="103">
        <v>31257.0</v>
      </c>
      <c r="AG209" s="100">
        <v>1.68</v>
      </c>
      <c r="AH209" s="100">
        <v>1.68</v>
      </c>
      <c r="AI209" s="103">
        <v>46017.0</v>
      </c>
      <c r="AJ209" s="100">
        <v>2.903</v>
      </c>
      <c r="AK209" s="102" t="s">
        <v>135</v>
      </c>
      <c r="AL209" s="104"/>
      <c r="AM209" s="102" t="s">
        <v>863</v>
      </c>
      <c r="AN209" s="100">
        <v>3030.0</v>
      </c>
      <c r="AO209" s="102" t="s">
        <v>110</v>
      </c>
      <c r="AP209" s="102" t="s">
        <v>110</v>
      </c>
      <c r="AQ209" s="102" t="s">
        <v>110</v>
      </c>
      <c r="AR209" s="102" t="s">
        <v>110</v>
      </c>
      <c r="AS209" s="102" t="s">
        <v>110</v>
      </c>
      <c r="AT209" s="102" t="s">
        <v>110</v>
      </c>
      <c r="AU209" s="102" t="s">
        <v>110</v>
      </c>
      <c r="AV209" s="109" t="s">
        <v>880</v>
      </c>
      <c r="AW209" s="102" t="s">
        <v>865</v>
      </c>
      <c r="AX209" s="110" t="s">
        <v>799</v>
      </c>
      <c r="AY209" s="110" t="s">
        <v>118</v>
      </c>
      <c r="AZ209" s="110" t="s">
        <v>866</v>
      </c>
    </row>
    <row r="210">
      <c r="A210" s="38">
        <v>206.0</v>
      </c>
      <c r="B210" s="67" t="s">
        <v>881</v>
      </c>
      <c r="C210" s="82" t="str">
        <f t="shared" si="5"/>
        <v>View</v>
      </c>
      <c r="D210" s="38" t="s">
        <v>882</v>
      </c>
      <c r="E210" s="83">
        <v>0.8177</v>
      </c>
      <c r="F210" s="87" t="str">
        <f t="shared" si="6"/>
        <v>Financial</v>
      </c>
      <c r="G210" s="71">
        <v>0.0038</v>
      </c>
      <c r="H210" s="72">
        <v>0.003</v>
      </c>
      <c r="I210" s="72">
        <v>0.0379</v>
      </c>
      <c r="J210" s="72">
        <v>0.101</v>
      </c>
      <c r="K210" s="72">
        <v>0.5547</v>
      </c>
      <c r="L210" s="72">
        <v>0.1438</v>
      </c>
      <c r="M210" s="72">
        <v>1.2633</v>
      </c>
      <c r="N210" s="73">
        <v>0.9356</v>
      </c>
      <c r="O210" s="73">
        <v>1.144</v>
      </c>
      <c r="P210" s="73">
        <v>1.5756</v>
      </c>
      <c r="Q210" s="72">
        <v>0.1474</v>
      </c>
      <c r="R210" s="89">
        <v>8.19</v>
      </c>
      <c r="S210" s="91">
        <v>-328.385192</v>
      </c>
      <c r="T210" s="93">
        <v>64.0</v>
      </c>
      <c r="U210" s="91">
        <v>498.624218</v>
      </c>
      <c r="V210" s="95"/>
      <c r="W210" s="97">
        <v>0.01</v>
      </c>
      <c r="X210" s="99">
        <v>0.0169</v>
      </c>
      <c r="Y210" s="100">
        <v>62.0</v>
      </c>
      <c r="Z210" s="100">
        <v>56.0</v>
      </c>
      <c r="AA210" s="97">
        <v>0.0109</v>
      </c>
      <c r="AB210" s="100">
        <v>0.66</v>
      </c>
      <c r="AC210" s="102" t="s">
        <v>578</v>
      </c>
      <c r="AD210" s="102" t="s">
        <v>139</v>
      </c>
      <c r="AE210" s="100">
        <v>12.0</v>
      </c>
      <c r="AF210" s="103">
        <v>38838.0</v>
      </c>
      <c r="AG210" s="100">
        <v>13.34</v>
      </c>
      <c r="AH210" s="100">
        <v>0.75</v>
      </c>
      <c r="AI210" s="103">
        <v>46007.0</v>
      </c>
      <c r="AJ210" s="100">
        <v>0.667</v>
      </c>
      <c r="AK210" s="102" t="s">
        <v>128</v>
      </c>
      <c r="AL210" s="102" t="s">
        <v>129</v>
      </c>
      <c r="AM210" s="102" t="s">
        <v>883</v>
      </c>
      <c r="AN210" s="100">
        <v>3040.0</v>
      </c>
      <c r="AO210" s="102" t="s">
        <v>110</v>
      </c>
      <c r="AP210" s="102" t="s">
        <v>110</v>
      </c>
      <c r="AQ210" s="102" t="s">
        <v>110</v>
      </c>
      <c r="AR210" s="102" t="s">
        <v>110</v>
      </c>
      <c r="AS210" s="102" t="s">
        <v>110</v>
      </c>
      <c r="AT210" s="102" t="s">
        <v>110</v>
      </c>
      <c r="AU210" s="102" t="s">
        <v>110</v>
      </c>
      <c r="AV210" s="109" t="s">
        <v>884</v>
      </c>
      <c r="AW210" s="102" t="s">
        <v>885</v>
      </c>
      <c r="AX210" s="110" t="s">
        <v>799</v>
      </c>
      <c r="AY210" s="110" t="s">
        <v>132</v>
      </c>
      <c r="AZ210" s="110" t="s">
        <v>886</v>
      </c>
    </row>
    <row r="211">
      <c r="A211" s="38">
        <v>207.0</v>
      </c>
      <c r="B211" s="67" t="s">
        <v>887</v>
      </c>
      <c r="C211" s="82" t="str">
        <f t="shared" si="5"/>
        <v>View</v>
      </c>
      <c r="D211" s="38" t="s">
        <v>888</v>
      </c>
      <c r="E211" s="83">
        <v>0.7479</v>
      </c>
      <c r="F211" s="87" t="str">
        <f t="shared" si="6"/>
        <v>Financial</v>
      </c>
      <c r="G211" s="71">
        <v>0.0069</v>
      </c>
      <c r="H211" s="72">
        <v>0.0053</v>
      </c>
      <c r="I211" s="72">
        <v>9.0E-4</v>
      </c>
      <c r="J211" s="72">
        <v>0.0424</v>
      </c>
      <c r="K211" s="72">
        <v>0.4978</v>
      </c>
      <c r="L211" s="72">
        <v>0.1267</v>
      </c>
      <c r="M211" s="72">
        <v>1.1524</v>
      </c>
      <c r="N211" s="73">
        <v>0.8695</v>
      </c>
      <c r="O211" s="73">
        <v>1.1028</v>
      </c>
      <c r="P211" s="73">
        <v>1.4327</v>
      </c>
      <c r="Q211" s="72">
        <v>0.1665</v>
      </c>
      <c r="R211" s="89">
        <v>6.55</v>
      </c>
      <c r="S211" s="91">
        <v>-271.467277</v>
      </c>
      <c r="T211" s="93">
        <v>24.0</v>
      </c>
      <c r="U211" s="91">
        <v>736.3398</v>
      </c>
      <c r="V211" s="95"/>
      <c r="W211" s="97">
        <v>0.0941</v>
      </c>
      <c r="X211" s="99">
        <v>0.0124</v>
      </c>
      <c r="Y211" s="100">
        <v>87.0</v>
      </c>
      <c r="Z211" s="100">
        <v>69.0</v>
      </c>
      <c r="AA211" s="97">
        <v>0.0102</v>
      </c>
      <c r="AB211" s="100">
        <v>0.74</v>
      </c>
      <c r="AC211" s="102" t="s">
        <v>578</v>
      </c>
      <c r="AD211" s="102" t="s">
        <v>105</v>
      </c>
      <c r="AE211" s="100">
        <v>13.63</v>
      </c>
      <c r="AF211" s="103">
        <v>31397.0</v>
      </c>
      <c r="AG211" s="100">
        <v>3.47</v>
      </c>
      <c r="AH211" s="100">
        <v>0.23</v>
      </c>
      <c r="AI211" s="103">
        <v>46017.0</v>
      </c>
      <c r="AJ211" s="100">
        <v>2.521</v>
      </c>
      <c r="AK211" s="102" t="s">
        <v>135</v>
      </c>
      <c r="AL211" s="104"/>
      <c r="AM211" s="102" t="s">
        <v>883</v>
      </c>
      <c r="AN211" s="100">
        <v>3040.0</v>
      </c>
      <c r="AO211" s="102" t="s">
        <v>110</v>
      </c>
      <c r="AP211" s="102" t="s">
        <v>110</v>
      </c>
      <c r="AQ211" s="102" t="s">
        <v>110</v>
      </c>
      <c r="AR211" s="102" t="s">
        <v>110</v>
      </c>
      <c r="AS211" s="102" t="s">
        <v>110</v>
      </c>
      <c r="AT211" s="102" t="s">
        <v>110</v>
      </c>
      <c r="AU211" s="102" t="s">
        <v>110</v>
      </c>
      <c r="AV211" s="109" t="s">
        <v>889</v>
      </c>
      <c r="AW211" s="102" t="s">
        <v>885</v>
      </c>
      <c r="AX211" s="110" t="s">
        <v>799</v>
      </c>
      <c r="AY211" s="110" t="s">
        <v>118</v>
      </c>
      <c r="AZ211" s="110" t="s">
        <v>886</v>
      </c>
    </row>
    <row r="212">
      <c r="A212" s="38">
        <v>208.0</v>
      </c>
      <c r="B212" s="67" t="s">
        <v>890</v>
      </c>
      <c r="C212" s="82" t="str">
        <f t="shared" si="5"/>
        <v>View</v>
      </c>
      <c r="D212" s="38" t="s">
        <v>891</v>
      </c>
      <c r="E212" s="83">
        <v>0.8059</v>
      </c>
      <c r="F212" s="87" t="str">
        <f t="shared" si="6"/>
        <v>Financial</v>
      </c>
      <c r="G212" s="71">
        <v>0.0035</v>
      </c>
      <c r="H212" s="72">
        <v>-0.0017</v>
      </c>
      <c r="I212" s="72">
        <v>0.0608</v>
      </c>
      <c r="J212" s="72">
        <v>0.1197</v>
      </c>
      <c r="K212" s="72">
        <v>0.5333</v>
      </c>
      <c r="L212" s="72">
        <v>0.1335</v>
      </c>
      <c r="M212" s="72">
        <v>1.1097</v>
      </c>
      <c r="N212" s="73">
        <v>0.8437</v>
      </c>
      <c r="O212" s="73">
        <v>1.2652</v>
      </c>
      <c r="P212" s="73">
        <v>1.521</v>
      </c>
      <c r="Q212" s="72">
        <v>0.1701</v>
      </c>
      <c r="R212" s="89">
        <v>6.29</v>
      </c>
      <c r="S212" s="91">
        <v>-221.775071</v>
      </c>
      <c r="T212" s="93">
        <v>27.0</v>
      </c>
      <c r="U212" s="91">
        <v>292.16791</v>
      </c>
      <c r="V212" s="95"/>
      <c r="W212" s="97">
        <v>0.01</v>
      </c>
      <c r="X212" s="99">
        <v>0.0158</v>
      </c>
      <c r="Y212" s="100">
        <v>58.0</v>
      </c>
      <c r="Z212" s="100">
        <v>65.0</v>
      </c>
      <c r="AA212" s="97">
        <v>0.0112</v>
      </c>
      <c r="AB212" s="100">
        <v>0.54</v>
      </c>
      <c r="AC212" s="102" t="s">
        <v>578</v>
      </c>
      <c r="AD212" s="102" t="s">
        <v>105</v>
      </c>
      <c r="AE212" s="100">
        <v>13.96</v>
      </c>
      <c r="AF212" s="103">
        <v>40513.0</v>
      </c>
      <c r="AG212" s="100">
        <v>15.09</v>
      </c>
      <c r="AH212" s="100">
        <v>6.04</v>
      </c>
      <c r="AI212" s="103">
        <v>46013.0</v>
      </c>
      <c r="AJ212" s="100">
        <v>0.6048</v>
      </c>
      <c r="AK212" s="102" t="s">
        <v>128</v>
      </c>
      <c r="AL212" s="102" t="s">
        <v>279</v>
      </c>
      <c r="AM212" s="102" t="s">
        <v>883</v>
      </c>
      <c r="AN212" s="100">
        <v>3040.0</v>
      </c>
      <c r="AO212" s="102" t="s">
        <v>110</v>
      </c>
      <c r="AP212" s="102" t="s">
        <v>110</v>
      </c>
      <c r="AQ212" s="102" t="s">
        <v>110</v>
      </c>
      <c r="AR212" s="102" t="s">
        <v>110</v>
      </c>
      <c r="AS212" s="102" t="s">
        <v>110</v>
      </c>
      <c r="AT212" s="102" t="s">
        <v>110</v>
      </c>
      <c r="AU212" s="102" t="s">
        <v>110</v>
      </c>
      <c r="AV212" s="109" t="s">
        <v>892</v>
      </c>
      <c r="AW212" s="102" t="s">
        <v>885</v>
      </c>
      <c r="AX212" s="110" t="s">
        <v>799</v>
      </c>
      <c r="AY212" s="110" t="s">
        <v>132</v>
      </c>
      <c r="AZ212" s="110" t="s">
        <v>886</v>
      </c>
    </row>
    <row r="213">
      <c r="A213" s="38">
        <v>209.0</v>
      </c>
      <c r="B213" s="67" t="s">
        <v>893</v>
      </c>
      <c r="C213" s="82" t="str">
        <f t="shared" si="5"/>
        <v>View</v>
      </c>
      <c r="D213" s="38" t="s">
        <v>894</v>
      </c>
      <c r="E213" s="83">
        <v>0.7673</v>
      </c>
      <c r="F213" s="87" t="str">
        <f t="shared" si="6"/>
        <v>Financial</v>
      </c>
      <c r="G213" s="71">
        <v>0.0035</v>
      </c>
      <c r="H213" s="72">
        <v>0.007</v>
      </c>
      <c r="I213" s="72">
        <v>0.0374</v>
      </c>
      <c r="J213" s="72">
        <v>0.0892</v>
      </c>
      <c r="K213" s="72">
        <v>0.5399</v>
      </c>
      <c r="L213" s="72">
        <v>0.151</v>
      </c>
      <c r="M213" s="72">
        <v>1.0176</v>
      </c>
      <c r="N213" s="73">
        <v>0.7621</v>
      </c>
      <c r="O213" s="73">
        <v>1.0072</v>
      </c>
      <c r="P213" s="73">
        <v>1.2097</v>
      </c>
      <c r="Q213" s="72">
        <v>0.1569</v>
      </c>
      <c r="R213" s="89">
        <v>6.09</v>
      </c>
      <c r="S213" s="91">
        <v>-322.806565</v>
      </c>
      <c r="T213" s="93">
        <v>55.0</v>
      </c>
      <c r="U213" s="91">
        <v>577.111123</v>
      </c>
      <c r="V213" s="95"/>
      <c r="W213" s="97">
        <v>0.01</v>
      </c>
      <c r="X213" s="99">
        <v>0.0156</v>
      </c>
      <c r="Y213" s="100">
        <v>63.0</v>
      </c>
      <c r="Z213" s="100">
        <v>60.0</v>
      </c>
      <c r="AA213" s="97">
        <v>0.0109</v>
      </c>
      <c r="AB213" s="100">
        <v>0.75</v>
      </c>
      <c r="AC213" s="102" t="s">
        <v>578</v>
      </c>
      <c r="AD213" s="102" t="s">
        <v>105</v>
      </c>
      <c r="AE213" s="100">
        <v>13.08</v>
      </c>
      <c r="AF213" s="103">
        <v>38664.0</v>
      </c>
      <c r="AG213" s="100">
        <v>11.18</v>
      </c>
      <c r="AH213" s="100">
        <v>0.17</v>
      </c>
      <c r="AI213" s="103">
        <v>46013.0</v>
      </c>
      <c r="AJ213" s="100">
        <v>0.3157</v>
      </c>
      <c r="AK213" s="102" t="s">
        <v>128</v>
      </c>
      <c r="AL213" s="102" t="s">
        <v>129</v>
      </c>
      <c r="AM213" s="102" t="s">
        <v>883</v>
      </c>
      <c r="AN213" s="100">
        <v>3040.0</v>
      </c>
      <c r="AO213" s="102" t="s">
        <v>110</v>
      </c>
      <c r="AP213" s="102" t="s">
        <v>110</v>
      </c>
      <c r="AQ213" s="102" t="s">
        <v>110</v>
      </c>
      <c r="AR213" s="102" t="s">
        <v>110</v>
      </c>
      <c r="AS213" s="102" t="s">
        <v>110</v>
      </c>
      <c r="AT213" s="102" t="s">
        <v>110</v>
      </c>
      <c r="AU213" s="102" t="s">
        <v>110</v>
      </c>
      <c r="AV213" s="109" t="s">
        <v>895</v>
      </c>
      <c r="AW213" s="102" t="s">
        <v>885</v>
      </c>
      <c r="AX213" s="110" t="s">
        <v>799</v>
      </c>
      <c r="AY213" s="110" t="s">
        <v>132</v>
      </c>
      <c r="AZ213" s="110" t="s">
        <v>886</v>
      </c>
    </row>
    <row r="214">
      <c r="A214" s="38">
        <v>210.0</v>
      </c>
      <c r="B214" s="67" t="s">
        <v>896</v>
      </c>
      <c r="C214" s="82" t="str">
        <f t="shared" si="5"/>
        <v>View</v>
      </c>
      <c r="D214" s="38" t="s">
        <v>897</v>
      </c>
      <c r="E214" s="83">
        <v>1.1077</v>
      </c>
      <c r="F214" s="87" t="str">
        <f t="shared" si="6"/>
        <v>Financial</v>
      </c>
      <c r="G214" s="71">
        <v>0.0094</v>
      </c>
      <c r="H214" s="72">
        <v>0.0286</v>
      </c>
      <c r="I214" s="72">
        <v>0.1453</v>
      </c>
      <c r="J214" s="72">
        <v>0.322</v>
      </c>
      <c r="K214" s="72">
        <v>0.9442</v>
      </c>
      <c r="L214" s="72">
        <v>0.2278</v>
      </c>
      <c r="M214" s="72">
        <v>1.3948</v>
      </c>
      <c r="N214" s="73">
        <v>0.8021</v>
      </c>
      <c r="O214" s="73">
        <v>1.7264</v>
      </c>
      <c r="P214" s="73">
        <v>1.3376</v>
      </c>
      <c r="Q214" s="72">
        <v>0.2686</v>
      </c>
      <c r="R214" s="89">
        <v>4.9</v>
      </c>
      <c r="S214" s="91">
        <v>-47.919277</v>
      </c>
      <c r="T214" s="93">
        <v>28.0</v>
      </c>
      <c r="U214" s="91">
        <v>1249.855733</v>
      </c>
      <c r="V214" s="95"/>
      <c r="W214" s="97">
        <v>0.06</v>
      </c>
      <c r="X214" s="99">
        <v>0.0128</v>
      </c>
      <c r="Y214" s="100">
        <v>5.0</v>
      </c>
      <c r="Z214" s="100">
        <v>8.0</v>
      </c>
      <c r="AA214" s="97">
        <v>0.0112</v>
      </c>
      <c r="AB214" s="100">
        <v>1.03</v>
      </c>
      <c r="AC214" s="102" t="s">
        <v>578</v>
      </c>
      <c r="AD214" s="102" t="s">
        <v>105</v>
      </c>
      <c r="AE214" s="100">
        <v>14.71</v>
      </c>
      <c r="AF214" s="103">
        <v>33359.0</v>
      </c>
      <c r="AG214" s="100">
        <v>11.92</v>
      </c>
      <c r="AH214" s="100">
        <v>6.92</v>
      </c>
      <c r="AI214" s="103">
        <v>46003.0</v>
      </c>
      <c r="AJ214" s="100">
        <v>3.157</v>
      </c>
      <c r="AK214" s="102" t="s">
        <v>107</v>
      </c>
      <c r="AL214" s="104"/>
      <c r="AM214" s="102" t="s">
        <v>883</v>
      </c>
      <c r="AN214" s="100">
        <v>3040.0</v>
      </c>
      <c r="AO214" s="102" t="s">
        <v>110</v>
      </c>
      <c r="AP214" s="102" t="s">
        <v>110</v>
      </c>
      <c r="AQ214" s="102" t="s">
        <v>110</v>
      </c>
      <c r="AR214" s="102" t="s">
        <v>110</v>
      </c>
      <c r="AS214" s="102" t="s">
        <v>110</v>
      </c>
      <c r="AT214" s="102" t="s">
        <v>110</v>
      </c>
      <c r="AU214" s="102" t="s">
        <v>110</v>
      </c>
      <c r="AV214" s="109" t="s">
        <v>898</v>
      </c>
      <c r="AW214" s="102" t="s">
        <v>885</v>
      </c>
      <c r="AX214" s="110" t="s">
        <v>799</v>
      </c>
      <c r="AY214" s="110" t="s">
        <v>118</v>
      </c>
      <c r="AZ214" s="110" t="s">
        <v>886</v>
      </c>
    </row>
    <row r="215">
      <c r="A215" s="38">
        <v>211.0</v>
      </c>
      <c r="B215" s="67" t="s">
        <v>899</v>
      </c>
      <c r="C215" s="82" t="str">
        <f t="shared" si="5"/>
        <v>View</v>
      </c>
      <c r="D215" s="38" t="s">
        <v>900</v>
      </c>
      <c r="E215" s="83">
        <v>0.8747</v>
      </c>
      <c r="F215" s="87" t="str">
        <f t="shared" si="6"/>
        <v>Financial</v>
      </c>
      <c r="G215" s="71">
        <v>0.0093</v>
      </c>
      <c r="H215" s="72">
        <v>0.0285</v>
      </c>
      <c r="I215" s="72">
        <v>0.0931</v>
      </c>
      <c r="J215" s="72">
        <v>0.213</v>
      </c>
      <c r="K215" s="72">
        <v>0.8176</v>
      </c>
      <c r="L215" s="72">
        <v>0.2693</v>
      </c>
      <c r="M215" s="72">
        <v>1.2664</v>
      </c>
      <c r="N215" s="73">
        <v>0.7061</v>
      </c>
      <c r="O215" s="73">
        <v>1.1729</v>
      </c>
      <c r="P215" s="73">
        <v>1.0816</v>
      </c>
      <c r="Q215" s="72">
        <v>0.2693</v>
      </c>
      <c r="R215" s="89">
        <v>4.43</v>
      </c>
      <c r="S215" s="91">
        <v>-185.958824</v>
      </c>
      <c r="T215" s="93">
        <v>87.0</v>
      </c>
      <c r="U215" s="91">
        <v>2045.002184</v>
      </c>
      <c r="V215" s="95"/>
      <c r="W215" s="97">
        <v>0.0</v>
      </c>
      <c r="X215" s="99">
        <v>0.0095</v>
      </c>
      <c r="Y215" s="100">
        <v>21.0</v>
      </c>
      <c r="Z215" s="100">
        <v>23.0</v>
      </c>
      <c r="AA215" s="97">
        <v>0.0118</v>
      </c>
      <c r="AB215" s="100">
        <v>1.0</v>
      </c>
      <c r="AC215" s="102" t="s">
        <v>578</v>
      </c>
      <c r="AD215" s="102" t="s">
        <v>182</v>
      </c>
      <c r="AE215" s="100">
        <v>15.55</v>
      </c>
      <c r="AF215" s="103">
        <v>35338.0</v>
      </c>
      <c r="AG215" s="100">
        <v>4.51</v>
      </c>
      <c r="AH215" s="100">
        <v>1.33</v>
      </c>
      <c r="AI215" s="103">
        <v>46006.0</v>
      </c>
      <c r="AJ215" s="100">
        <v>3.2529</v>
      </c>
      <c r="AK215" s="102" t="s">
        <v>107</v>
      </c>
      <c r="AL215" s="104"/>
      <c r="AM215" s="102" t="s">
        <v>883</v>
      </c>
      <c r="AN215" s="100">
        <v>3040.0</v>
      </c>
      <c r="AO215" s="102" t="s">
        <v>110</v>
      </c>
      <c r="AP215" s="102" t="s">
        <v>110</v>
      </c>
      <c r="AQ215" s="102" t="s">
        <v>110</v>
      </c>
      <c r="AR215" s="102" t="s">
        <v>110</v>
      </c>
      <c r="AS215" s="102" t="s">
        <v>110</v>
      </c>
      <c r="AT215" s="102" t="s">
        <v>110</v>
      </c>
      <c r="AU215" s="102" t="s">
        <v>110</v>
      </c>
      <c r="AV215" s="109" t="s">
        <v>901</v>
      </c>
      <c r="AW215" s="102" t="s">
        <v>885</v>
      </c>
      <c r="AX215" s="110" t="s">
        <v>799</v>
      </c>
      <c r="AY215" s="110" t="s">
        <v>118</v>
      </c>
      <c r="AZ215" s="110" t="s">
        <v>886</v>
      </c>
    </row>
    <row r="216">
      <c r="A216" s="38">
        <v>212.0</v>
      </c>
      <c r="B216" s="67" t="s">
        <v>883</v>
      </c>
      <c r="C216" s="82" t="str">
        <f t="shared" si="5"/>
        <v>View</v>
      </c>
      <c r="D216" s="38" t="s">
        <v>902</v>
      </c>
      <c r="E216" s="83">
        <v>0.8938</v>
      </c>
      <c r="F216" s="87" t="str">
        <f t="shared" si="6"/>
        <v>Financial</v>
      </c>
      <c r="G216" s="71">
        <v>8.0E-4</v>
      </c>
      <c r="H216" s="72">
        <v>0.0248</v>
      </c>
      <c r="I216" s="72">
        <v>0.0624</v>
      </c>
      <c r="J216" s="72">
        <v>0.1711</v>
      </c>
      <c r="K216" s="72">
        <v>0.7014</v>
      </c>
      <c r="L216" s="72">
        <v>0.2365</v>
      </c>
      <c r="M216" s="72">
        <v>1.0945</v>
      </c>
      <c r="N216" s="73">
        <v>0.6788</v>
      </c>
      <c r="O216" s="73">
        <v>1.3138</v>
      </c>
      <c r="P216" s="73">
        <v>1.0621</v>
      </c>
      <c r="Q216" s="72">
        <v>0.2582</v>
      </c>
      <c r="R216" s="89">
        <v>3.97</v>
      </c>
      <c r="S216" s="91">
        <v>765.832218</v>
      </c>
      <c r="T216" s="93">
        <v>80.0</v>
      </c>
      <c r="U216" s="91">
        <v>53311.51438</v>
      </c>
      <c r="V216" s="100" t="s">
        <v>156</v>
      </c>
      <c r="W216" s="97">
        <v>0.0126</v>
      </c>
      <c r="X216" s="99">
        <v>0.0128</v>
      </c>
      <c r="Y216" s="100">
        <v>30.0</v>
      </c>
      <c r="Z216" s="100">
        <v>39.0</v>
      </c>
      <c r="AA216" s="97">
        <v>0.0104</v>
      </c>
      <c r="AB216" s="100">
        <v>1.02</v>
      </c>
      <c r="AC216" s="102" t="s">
        <v>578</v>
      </c>
      <c r="AD216" s="102" t="s">
        <v>105</v>
      </c>
      <c r="AE216" s="100">
        <v>18.84</v>
      </c>
      <c r="AF216" s="103">
        <v>36145.0</v>
      </c>
      <c r="AG216" s="100">
        <v>10.93</v>
      </c>
      <c r="AH216" s="100">
        <v>3.58</v>
      </c>
      <c r="AI216" s="103">
        <v>46013.0</v>
      </c>
      <c r="AJ216" s="100">
        <v>0.1908</v>
      </c>
      <c r="AK216" s="102" t="s">
        <v>128</v>
      </c>
      <c r="AL216" s="102" t="s">
        <v>129</v>
      </c>
      <c r="AM216" s="102" t="s">
        <v>883</v>
      </c>
      <c r="AN216" s="100">
        <v>3040.0</v>
      </c>
      <c r="AO216" s="102" t="s">
        <v>110</v>
      </c>
      <c r="AP216" s="102" t="s">
        <v>110</v>
      </c>
      <c r="AQ216" s="102" t="s">
        <v>110</v>
      </c>
      <c r="AR216" s="102" t="s">
        <v>110</v>
      </c>
      <c r="AS216" s="102" t="s">
        <v>110</v>
      </c>
      <c r="AT216" s="102" t="s">
        <v>110</v>
      </c>
      <c r="AU216" s="102" t="s">
        <v>110</v>
      </c>
      <c r="AV216" s="109" t="s">
        <v>903</v>
      </c>
      <c r="AW216" s="102" t="s">
        <v>885</v>
      </c>
      <c r="AX216" s="110" t="s">
        <v>799</v>
      </c>
      <c r="AY216" s="110" t="s">
        <v>132</v>
      </c>
      <c r="AZ216" s="110" t="s">
        <v>886</v>
      </c>
    </row>
    <row r="217">
      <c r="A217" s="38">
        <v>213.0</v>
      </c>
      <c r="B217" s="67" t="s">
        <v>904</v>
      </c>
      <c r="C217" s="82" t="str">
        <f t="shared" si="5"/>
        <v>View</v>
      </c>
      <c r="D217" s="38" t="s">
        <v>905</v>
      </c>
      <c r="E217" s="83">
        <v>1.1204</v>
      </c>
      <c r="F217" s="87" t="str">
        <f t="shared" si="6"/>
        <v>Financial</v>
      </c>
      <c r="G217" s="71">
        <v>0.0149</v>
      </c>
      <c r="H217" s="72">
        <v>-0.0011</v>
      </c>
      <c r="I217" s="72">
        <v>0.0575</v>
      </c>
      <c r="J217" s="72">
        <v>0.2026</v>
      </c>
      <c r="K217" s="72">
        <v>0.6324</v>
      </c>
      <c r="L217" s="72">
        <v>0.1833</v>
      </c>
      <c r="M217" s="72">
        <v>1.0203</v>
      </c>
      <c r="N217" s="73">
        <v>0.7437</v>
      </c>
      <c r="O217" s="73">
        <v>2.001</v>
      </c>
      <c r="P217" s="73">
        <v>1.1339</v>
      </c>
      <c r="Q217" s="72">
        <v>0.2654</v>
      </c>
      <c r="R217" s="89">
        <v>3.76</v>
      </c>
      <c r="S217" s="91" t="s">
        <v>110</v>
      </c>
      <c r="T217" s="93">
        <v>26.0</v>
      </c>
      <c r="U217" s="91">
        <v>2130.392735</v>
      </c>
      <c r="V217" s="95"/>
      <c r="W217" s="97">
        <v>0.0</v>
      </c>
      <c r="X217" s="99">
        <v>0.0356</v>
      </c>
      <c r="Y217" s="100">
        <v>1.0</v>
      </c>
      <c r="Z217" s="100">
        <v>1.0</v>
      </c>
      <c r="AA217" s="97">
        <v>0.0087</v>
      </c>
      <c r="AB217" s="100">
        <v>0.91</v>
      </c>
      <c r="AC217" s="102" t="s">
        <v>101</v>
      </c>
      <c r="AD217" s="102" t="s">
        <v>105</v>
      </c>
      <c r="AE217" s="100">
        <v>18.32</v>
      </c>
      <c r="AF217" s="103">
        <v>26640.0</v>
      </c>
      <c r="AG217" s="100">
        <v>12.26</v>
      </c>
      <c r="AH217" s="100">
        <v>3.79</v>
      </c>
      <c r="AI217" s="103">
        <v>45954.0</v>
      </c>
      <c r="AJ217" s="100">
        <v>0.2</v>
      </c>
      <c r="AK217" s="102" t="s">
        <v>128</v>
      </c>
      <c r="AL217" s="102" t="s">
        <v>618</v>
      </c>
      <c r="AM217" s="102" t="s">
        <v>883</v>
      </c>
      <c r="AN217" s="100">
        <v>3040.0</v>
      </c>
      <c r="AO217" s="102" t="s">
        <v>110</v>
      </c>
      <c r="AP217" s="102" t="s">
        <v>110</v>
      </c>
      <c r="AQ217" s="102" t="s">
        <v>110</v>
      </c>
      <c r="AR217" s="102" t="s">
        <v>110</v>
      </c>
      <c r="AS217" s="102" t="s">
        <v>110</v>
      </c>
      <c r="AT217" s="99">
        <v>0.0368</v>
      </c>
      <c r="AU217" s="102" t="s">
        <v>110</v>
      </c>
      <c r="AV217" s="109" t="s">
        <v>906</v>
      </c>
      <c r="AW217" s="102" t="s">
        <v>885</v>
      </c>
      <c r="AX217" s="110" t="s">
        <v>799</v>
      </c>
      <c r="AY217" s="110" t="s">
        <v>620</v>
      </c>
      <c r="AZ217" s="110" t="s">
        <v>886</v>
      </c>
    </row>
    <row r="218">
      <c r="A218" s="38">
        <v>214.0</v>
      </c>
      <c r="B218" s="67" t="s">
        <v>907</v>
      </c>
      <c r="C218" s="82" t="str">
        <f t="shared" si="5"/>
        <v>View</v>
      </c>
      <c r="D218" s="38" t="s">
        <v>908</v>
      </c>
      <c r="E218" s="83">
        <v>0.5245</v>
      </c>
      <c r="F218" s="87" t="str">
        <f t="shared" si="6"/>
        <v>Health</v>
      </c>
      <c r="G218" s="71">
        <v>0.0036</v>
      </c>
      <c r="H218" s="72">
        <v>-0.0011</v>
      </c>
      <c r="I218" s="72">
        <v>0.1786</v>
      </c>
      <c r="J218" s="72">
        <v>0.214</v>
      </c>
      <c r="K218" s="72">
        <v>0.3997</v>
      </c>
      <c r="L218" s="72">
        <v>0.1805</v>
      </c>
      <c r="M218" s="72">
        <v>0.6935</v>
      </c>
      <c r="N218" s="73">
        <v>0.5676</v>
      </c>
      <c r="O218" s="73">
        <v>0.8951</v>
      </c>
      <c r="P218" s="73">
        <v>0.9746</v>
      </c>
      <c r="Q218" s="72">
        <v>0.2026</v>
      </c>
      <c r="R218" s="89">
        <v>3.47</v>
      </c>
      <c r="S218" s="91">
        <v>509.423485</v>
      </c>
      <c r="T218" s="93">
        <v>25.0</v>
      </c>
      <c r="U218" s="91">
        <v>1305.326798</v>
      </c>
      <c r="V218" s="95"/>
      <c r="W218" s="97">
        <v>0.0186</v>
      </c>
      <c r="X218" s="99">
        <v>0.0178</v>
      </c>
      <c r="Y218" s="100">
        <v>36.0</v>
      </c>
      <c r="Z218" s="100">
        <v>21.0</v>
      </c>
      <c r="AA218" s="97">
        <v>0.0091</v>
      </c>
      <c r="AB218" s="100">
        <v>0.55</v>
      </c>
      <c r="AC218" s="102" t="s">
        <v>578</v>
      </c>
      <c r="AD218" s="102" t="s">
        <v>456</v>
      </c>
      <c r="AE218" s="100">
        <v>22.53</v>
      </c>
      <c r="AF218" s="103">
        <v>40897.0</v>
      </c>
      <c r="AG218" s="100">
        <v>14.04</v>
      </c>
      <c r="AH218" s="100">
        <v>1.92</v>
      </c>
      <c r="AI218" s="103">
        <v>46020.0</v>
      </c>
      <c r="AJ218" s="100">
        <v>0.3106</v>
      </c>
      <c r="AK218" s="102" t="s">
        <v>128</v>
      </c>
      <c r="AL218" s="102" t="s">
        <v>279</v>
      </c>
      <c r="AM218" s="102" t="s">
        <v>909</v>
      </c>
      <c r="AN218" s="100">
        <v>3050.0</v>
      </c>
      <c r="AO218" s="102" t="s">
        <v>110</v>
      </c>
      <c r="AP218" s="102" t="s">
        <v>110</v>
      </c>
      <c r="AQ218" s="102" t="s">
        <v>110</v>
      </c>
      <c r="AR218" s="102" t="s">
        <v>110</v>
      </c>
      <c r="AS218" s="102" t="s">
        <v>110</v>
      </c>
      <c r="AT218" s="102" t="s">
        <v>110</v>
      </c>
      <c r="AU218" s="102" t="s">
        <v>110</v>
      </c>
      <c r="AV218" s="109" t="s">
        <v>910</v>
      </c>
      <c r="AW218" s="102" t="s">
        <v>911</v>
      </c>
      <c r="AX218" s="110" t="s">
        <v>799</v>
      </c>
      <c r="AY218" s="110" t="s">
        <v>132</v>
      </c>
      <c r="AZ218" s="110" t="s">
        <v>912</v>
      </c>
    </row>
    <row r="219">
      <c r="A219" s="38">
        <v>215.0</v>
      </c>
      <c r="B219" s="67" t="s">
        <v>913</v>
      </c>
      <c r="C219" s="82" t="str">
        <f t="shared" si="5"/>
        <v>View</v>
      </c>
      <c r="D219" s="38" t="s">
        <v>914</v>
      </c>
      <c r="E219" s="83">
        <v>0.5292</v>
      </c>
      <c r="F219" s="87" t="str">
        <f t="shared" si="6"/>
        <v>Health</v>
      </c>
      <c r="G219" s="71">
        <v>0.0038</v>
      </c>
      <c r="H219" s="72">
        <v>-0.01</v>
      </c>
      <c r="I219" s="72">
        <v>0.2757</v>
      </c>
      <c r="J219" s="72">
        <v>0.3004</v>
      </c>
      <c r="K219" s="72">
        <v>0.4238</v>
      </c>
      <c r="L219" s="72">
        <v>0.1592</v>
      </c>
      <c r="M219" s="72">
        <v>0.5349</v>
      </c>
      <c r="N219" s="73">
        <v>0.4045</v>
      </c>
      <c r="O219" s="73">
        <v>0.9156</v>
      </c>
      <c r="P219" s="73">
        <v>0.7269</v>
      </c>
      <c r="Q219" s="72">
        <v>0.1602</v>
      </c>
      <c r="R219" s="89">
        <v>3.42</v>
      </c>
      <c r="S219" s="91">
        <v>131.944016</v>
      </c>
      <c r="T219" s="93">
        <v>60.0</v>
      </c>
      <c r="U219" s="91">
        <v>855.959224</v>
      </c>
      <c r="V219" s="95"/>
      <c r="W219" s="97">
        <v>0.0182</v>
      </c>
      <c r="X219" s="99">
        <v>0.0178</v>
      </c>
      <c r="Y219" s="100">
        <v>11.0</v>
      </c>
      <c r="Z219" s="100">
        <v>18.0</v>
      </c>
      <c r="AA219" s="97">
        <v>0.01</v>
      </c>
      <c r="AB219" s="100">
        <v>0.55</v>
      </c>
      <c r="AC219" s="102" t="s">
        <v>578</v>
      </c>
      <c r="AD219" s="102" t="s">
        <v>139</v>
      </c>
      <c r="AE219" s="100">
        <v>23.34</v>
      </c>
      <c r="AF219" s="103">
        <v>38838.0</v>
      </c>
      <c r="AG219" s="100">
        <v>13.34</v>
      </c>
      <c r="AH219" s="100">
        <v>0.75</v>
      </c>
      <c r="AI219" s="103">
        <v>46007.0</v>
      </c>
      <c r="AJ219" s="100">
        <v>0.5853</v>
      </c>
      <c r="AK219" s="102" t="s">
        <v>128</v>
      </c>
      <c r="AL219" s="102" t="s">
        <v>129</v>
      </c>
      <c r="AM219" s="102" t="s">
        <v>909</v>
      </c>
      <c r="AN219" s="100">
        <v>3050.0</v>
      </c>
      <c r="AO219" s="102" t="s">
        <v>110</v>
      </c>
      <c r="AP219" s="102" t="s">
        <v>110</v>
      </c>
      <c r="AQ219" s="102" t="s">
        <v>110</v>
      </c>
      <c r="AR219" s="102" t="s">
        <v>110</v>
      </c>
      <c r="AS219" s="102" t="s">
        <v>110</v>
      </c>
      <c r="AT219" s="102" t="s">
        <v>110</v>
      </c>
      <c r="AU219" s="102" t="s">
        <v>110</v>
      </c>
      <c r="AV219" s="109" t="s">
        <v>915</v>
      </c>
      <c r="AW219" s="102" t="s">
        <v>911</v>
      </c>
      <c r="AX219" s="110" t="s">
        <v>799</v>
      </c>
      <c r="AY219" s="110" t="s">
        <v>132</v>
      </c>
      <c r="AZ219" s="110" t="s">
        <v>912</v>
      </c>
    </row>
    <row r="220">
      <c r="A220" s="38">
        <v>216.0</v>
      </c>
      <c r="B220" s="67" t="s">
        <v>916</v>
      </c>
      <c r="C220" s="82" t="str">
        <f t="shared" si="5"/>
        <v>View</v>
      </c>
      <c r="D220" s="38" t="s">
        <v>917</v>
      </c>
      <c r="E220" s="83">
        <v>0.4459</v>
      </c>
      <c r="F220" s="87" t="str">
        <f t="shared" si="6"/>
        <v>Health</v>
      </c>
      <c r="G220" s="71">
        <v>0.0057</v>
      </c>
      <c r="H220" s="72">
        <v>-0.0095</v>
      </c>
      <c r="I220" s="72">
        <v>0.2786</v>
      </c>
      <c r="J220" s="72">
        <v>0.257</v>
      </c>
      <c r="K220" s="72">
        <v>0.3468</v>
      </c>
      <c r="L220" s="72">
        <v>0.1751</v>
      </c>
      <c r="M220" s="72">
        <v>0.5084</v>
      </c>
      <c r="N220" s="73">
        <v>0.3933</v>
      </c>
      <c r="O220" s="73">
        <v>0.7656</v>
      </c>
      <c r="P220" s="73">
        <v>0.6705</v>
      </c>
      <c r="Q220" s="72">
        <v>0.1751</v>
      </c>
      <c r="R220" s="89">
        <v>3.07</v>
      </c>
      <c r="S220" s="91">
        <v>9.834537</v>
      </c>
      <c r="T220" s="93">
        <v>34.0</v>
      </c>
      <c r="U220" s="91">
        <v>319.10826</v>
      </c>
      <c r="V220" s="95"/>
      <c r="W220" s="97">
        <v>0.0119</v>
      </c>
      <c r="X220" s="99">
        <v>0.0099</v>
      </c>
      <c r="Y220" s="100">
        <v>19.0</v>
      </c>
      <c r="Z220" s="100">
        <v>29.0</v>
      </c>
      <c r="AA220" s="97">
        <v>0.0096</v>
      </c>
      <c r="AB220" s="100">
        <v>0.49</v>
      </c>
      <c r="AC220" s="102" t="s">
        <v>578</v>
      </c>
      <c r="AD220" s="102" t="s">
        <v>105</v>
      </c>
      <c r="AE220" s="100">
        <v>20.11</v>
      </c>
      <c r="AF220" s="103">
        <v>38526.0</v>
      </c>
      <c r="AG220" s="100">
        <v>18.6</v>
      </c>
      <c r="AH220" s="100">
        <v>5.35</v>
      </c>
      <c r="AI220" s="103">
        <v>46013.0</v>
      </c>
      <c r="AJ220" s="100">
        <v>0.2463</v>
      </c>
      <c r="AK220" s="102" t="s">
        <v>128</v>
      </c>
      <c r="AL220" s="102" t="s">
        <v>129</v>
      </c>
      <c r="AM220" s="102" t="s">
        <v>909</v>
      </c>
      <c r="AN220" s="100">
        <v>3050.0</v>
      </c>
      <c r="AO220" s="102" t="s">
        <v>110</v>
      </c>
      <c r="AP220" s="102" t="s">
        <v>110</v>
      </c>
      <c r="AQ220" s="102" t="s">
        <v>110</v>
      </c>
      <c r="AR220" s="102" t="s">
        <v>110</v>
      </c>
      <c r="AS220" s="102" t="s">
        <v>110</v>
      </c>
      <c r="AT220" s="102" t="s">
        <v>110</v>
      </c>
      <c r="AU220" s="102" t="s">
        <v>110</v>
      </c>
      <c r="AV220" s="109" t="s">
        <v>918</v>
      </c>
      <c r="AW220" s="102" t="s">
        <v>911</v>
      </c>
      <c r="AX220" s="110" t="s">
        <v>799</v>
      </c>
      <c r="AY220" s="110" t="s">
        <v>132</v>
      </c>
      <c r="AZ220" s="110" t="s">
        <v>912</v>
      </c>
    </row>
    <row r="221">
      <c r="A221" s="38">
        <v>217.0</v>
      </c>
      <c r="B221" s="67" t="s">
        <v>919</v>
      </c>
      <c r="C221" s="82" t="str">
        <f t="shared" si="5"/>
        <v>View</v>
      </c>
      <c r="D221" s="38" t="s">
        <v>920</v>
      </c>
      <c r="E221" s="83">
        <v>0.6539</v>
      </c>
      <c r="F221" s="87" t="str">
        <f t="shared" si="6"/>
        <v>Health</v>
      </c>
      <c r="G221" s="71">
        <v>0.0067</v>
      </c>
      <c r="H221" s="72">
        <v>-0.0146</v>
      </c>
      <c r="I221" s="72">
        <v>0.2659</v>
      </c>
      <c r="J221" s="72">
        <v>0.2683</v>
      </c>
      <c r="K221" s="72">
        <v>0.5858</v>
      </c>
      <c r="L221" s="72">
        <v>0.2882</v>
      </c>
      <c r="M221" s="72">
        <v>0.7882</v>
      </c>
      <c r="N221" s="73">
        <v>0.5376</v>
      </c>
      <c r="O221" s="73">
        <v>1.074</v>
      </c>
      <c r="P221" s="73">
        <v>0.887</v>
      </c>
      <c r="Q221" s="72">
        <v>0.2882</v>
      </c>
      <c r="R221" s="89">
        <v>2.81</v>
      </c>
      <c r="S221" s="91">
        <v>-62.105258</v>
      </c>
      <c r="T221" s="93">
        <v>57.0</v>
      </c>
      <c r="U221" s="91">
        <v>1352.026239</v>
      </c>
      <c r="V221" s="95"/>
      <c r="W221" s="97">
        <v>0.0</v>
      </c>
      <c r="X221" s="99">
        <v>0.0321</v>
      </c>
      <c r="Y221" s="100">
        <v>18.0</v>
      </c>
      <c r="Z221" s="100">
        <v>6.0</v>
      </c>
      <c r="AA221" s="97">
        <v>0.0116</v>
      </c>
      <c r="AB221" s="100">
        <v>0.6</v>
      </c>
      <c r="AC221" s="102" t="s">
        <v>578</v>
      </c>
      <c r="AD221" s="102" t="s">
        <v>105</v>
      </c>
      <c r="AE221" s="100">
        <v>26.83</v>
      </c>
      <c r="AF221" s="103">
        <v>37060.0</v>
      </c>
      <c r="AG221" s="100">
        <v>8.51</v>
      </c>
      <c r="AH221" s="100">
        <v>8.51</v>
      </c>
      <c r="AI221" s="103">
        <v>46017.0</v>
      </c>
      <c r="AJ221" s="100">
        <v>0.895</v>
      </c>
      <c r="AK221" s="102" t="s">
        <v>135</v>
      </c>
      <c r="AL221" s="104"/>
      <c r="AM221" s="102" t="s">
        <v>909</v>
      </c>
      <c r="AN221" s="100">
        <v>3050.0</v>
      </c>
      <c r="AO221" s="102" t="s">
        <v>110</v>
      </c>
      <c r="AP221" s="102" t="s">
        <v>110</v>
      </c>
      <c r="AQ221" s="102" t="s">
        <v>110</v>
      </c>
      <c r="AR221" s="102" t="s">
        <v>110</v>
      </c>
      <c r="AS221" s="102" t="s">
        <v>110</v>
      </c>
      <c r="AT221" s="102" t="s">
        <v>110</v>
      </c>
      <c r="AU221" s="102" t="s">
        <v>110</v>
      </c>
      <c r="AV221" s="109" t="s">
        <v>921</v>
      </c>
      <c r="AW221" s="102" t="s">
        <v>911</v>
      </c>
      <c r="AX221" s="110" t="s">
        <v>799</v>
      </c>
      <c r="AY221" s="110" t="s">
        <v>118</v>
      </c>
      <c r="AZ221" s="110" t="s">
        <v>912</v>
      </c>
    </row>
    <row r="222">
      <c r="A222" s="38">
        <v>218.0</v>
      </c>
      <c r="B222" s="67" t="s">
        <v>909</v>
      </c>
      <c r="C222" s="82" t="str">
        <f t="shared" si="5"/>
        <v>View</v>
      </c>
      <c r="D222" s="38" t="s">
        <v>922</v>
      </c>
      <c r="E222" s="83">
        <v>0.1072</v>
      </c>
      <c r="F222" s="87" t="str">
        <f t="shared" si="6"/>
        <v>Health</v>
      </c>
      <c r="G222" s="71">
        <v>8.0E-4</v>
      </c>
      <c r="H222" s="72">
        <v>0.0016</v>
      </c>
      <c r="I222" s="72">
        <v>0.1543</v>
      </c>
      <c r="J222" s="72">
        <v>0.1353</v>
      </c>
      <c r="K222" s="72">
        <v>0.2119</v>
      </c>
      <c r="L222" s="72">
        <v>0.1711</v>
      </c>
      <c r="M222" s="72">
        <v>0.4757</v>
      </c>
      <c r="N222" s="73">
        <v>0.3669</v>
      </c>
      <c r="O222" s="73">
        <v>0.2043</v>
      </c>
      <c r="P222" s="73">
        <v>0.6714</v>
      </c>
      <c r="Q222" s="72">
        <v>0.1711</v>
      </c>
      <c r="R222" s="89">
        <v>2.79</v>
      </c>
      <c r="S222" s="91">
        <v>75.485292</v>
      </c>
      <c r="T222" s="93">
        <v>63.0</v>
      </c>
      <c r="U222" s="91">
        <v>39879.37686</v>
      </c>
      <c r="V222" s="100" t="s">
        <v>156</v>
      </c>
      <c r="W222" s="97">
        <v>0.0159</v>
      </c>
      <c r="X222" s="99">
        <v>0.016</v>
      </c>
      <c r="Y222" s="100">
        <v>70.0</v>
      </c>
      <c r="Z222" s="100">
        <v>65.0</v>
      </c>
      <c r="AA222" s="97">
        <v>0.0085</v>
      </c>
      <c r="AB222" s="100">
        <v>0.65</v>
      </c>
      <c r="AC222" s="102" t="s">
        <v>578</v>
      </c>
      <c r="AD222" s="102" t="s">
        <v>105</v>
      </c>
      <c r="AE222" s="100">
        <v>26.07</v>
      </c>
      <c r="AF222" s="103">
        <v>36145.0</v>
      </c>
      <c r="AG222" s="100">
        <v>10.93</v>
      </c>
      <c r="AH222" s="100">
        <v>0.92</v>
      </c>
      <c r="AI222" s="103">
        <v>46013.0</v>
      </c>
      <c r="AJ222" s="100">
        <v>0.6568</v>
      </c>
      <c r="AK222" s="102" t="s">
        <v>128</v>
      </c>
      <c r="AL222" s="102" t="s">
        <v>129</v>
      </c>
      <c r="AM222" s="102" t="s">
        <v>909</v>
      </c>
      <c r="AN222" s="100">
        <v>3050.0</v>
      </c>
      <c r="AO222" s="102" t="s">
        <v>110</v>
      </c>
      <c r="AP222" s="102" t="s">
        <v>110</v>
      </c>
      <c r="AQ222" s="102" t="s">
        <v>110</v>
      </c>
      <c r="AR222" s="102" t="s">
        <v>110</v>
      </c>
      <c r="AS222" s="102" t="s">
        <v>110</v>
      </c>
      <c r="AT222" s="102" t="s">
        <v>110</v>
      </c>
      <c r="AU222" s="102" t="s">
        <v>110</v>
      </c>
      <c r="AV222" s="109" t="s">
        <v>923</v>
      </c>
      <c r="AW222" s="102" t="s">
        <v>911</v>
      </c>
      <c r="AX222" s="110" t="s">
        <v>799</v>
      </c>
      <c r="AY222" s="110" t="s">
        <v>132</v>
      </c>
      <c r="AZ222" s="110" t="s">
        <v>912</v>
      </c>
    </row>
    <row r="223">
      <c r="A223" s="38">
        <v>219.0</v>
      </c>
      <c r="B223" s="67" t="s">
        <v>924</v>
      </c>
      <c r="C223" s="82" t="str">
        <f t="shared" si="5"/>
        <v>View</v>
      </c>
      <c r="D223" s="38" t="s">
        <v>925</v>
      </c>
      <c r="E223" s="83">
        <v>0.4935</v>
      </c>
      <c r="F223" s="87" t="str">
        <f t="shared" si="6"/>
        <v>Health</v>
      </c>
      <c r="G223" s="71">
        <v>0.0096</v>
      </c>
      <c r="H223" s="72">
        <v>-0.0053</v>
      </c>
      <c r="I223" s="72">
        <v>0.2363</v>
      </c>
      <c r="J223" s="72">
        <v>0.2018</v>
      </c>
      <c r="K223" s="72">
        <v>0.3999</v>
      </c>
      <c r="L223" s="72">
        <v>0.1978</v>
      </c>
      <c r="M223" s="72">
        <v>0.4444</v>
      </c>
      <c r="N223" s="73">
        <v>0.3149</v>
      </c>
      <c r="O223" s="73">
        <v>0.8877</v>
      </c>
      <c r="P223" s="73">
        <v>0.5311</v>
      </c>
      <c r="Q223" s="72">
        <v>0.1978</v>
      </c>
      <c r="R223" s="89">
        <v>2.29</v>
      </c>
      <c r="S223" s="91">
        <v>-104.373126</v>
      </c>
      <c r="T223" s="93">
        <v>111.0</v>
      </c>
      <c r="U223" s="91">
        <v>689.674076</v>
      </c>
      <c r="V223" s="95"/>
      <c r="W223" s="97">
        <v>0.0067</v>
      </c>
      <c r="X223" s="99">
        <v>0.0279</v>
      </c>
      <c r="Y223" s="100">
        <v>41.0</v>
      </c>
      <c r="Z223" s="100">
        <v>20.0</v>
      </c>
      <c r="AA223" s="97">
        <v>0.0094</v>
      </c>
      <c r="AB223" s="100">
        <v>0.57</v>
      </c>
      <c r="AC223" s="102" t="s">
        <v>578</v>
      </c>
      <c r="AD223" s="102" t="s">
        <v>182</v>
      </c>
      <c r="AE223" s="100">
        <v>21.34</v>
      </c>
      <c r="AF223" s="103">
        <v>39353.0</v>
      </c>
      <c r="AG223" s="100">
        <v>18.27</v>
      </c>
      <c r="AH223" s="100">
        <v>18.27</v>
      </c>
      <c r="AI223" s="103">
        <v>45993.0</v>
      </c>
      <c r="AJ223" s="100">
        <v>2.9441</v>
      </c>
      <c r="AK223" s="102" t="s">
        <v>107</v>
      </c>
      <c r="AL223" s="104"/>
      <c r="AM223" s="102" t="s">
        <v>909</v>
      </c>
      <c r="AN223" s="100">
        <v>3050.0</v>
      </c>
      <c r="AO223" s="102" t="s">
        <v>110</v>
      </c>
      <c r="AP223" s="102" t="s">
        <v>110</v>
      </c>
      <c r="AQ223" s="102" t="s">
        <v>110</v>
      </c>
      <c r="AR223" s="102" t="s">
        <v>110</v>
      </c>
      <c r="AS223" s="102" t="s">
        <v>110</v>
      </c>
      <c r="AT223" s="102" t="s">
        <v>110</v>
      </c>
      <c r="AU223" s="102" t="s">
        <v>110</v>
      </c>
      <c r="AV223" s="109" t="s">
        <v>926</v>
      </c>
      <c r="AW223" s="102" t="s">
        <v>911</v>
      </c>
      <c r="AX223" s="110" t="s">
        <v>799</v>
      </c>
      <c r="AY223" s="110" t="s">
        <v>118</v>
      </c>
      <c r="AZ223" s="110" t="s">
        <v>912</v>
      </c>
    </row>
    <row r="224">
      <c r="A224" s="38">
        <v>220.0</v>
      </c>
      <c r="B224" s="67" t="s">
        <v>927</v>
      </c>
      <c r="C224" s="82" t="str">
        <f t="shared" si="5"/>
        <v>View</v>
      </c>
      <c r="D224" s="38" t="s">
        <v>928</v>
      </c>
      <c r="E224" s="83">
        <v>0.4628</v>
      </c>
      <c r="F224" s="87" t="str">
        <f t="shared" si="6"/>
        <v>Health</v>
      </c>
      <c r="G224" s="71">
        <v>0.0078</v>
      </c>
      <c r="H224" s="72">
        <v>-0.0075</v>
      </c>
      <c r="I224" s="72">
        <v>0.2717</v>
      </c>
      <c r="J224" s="72">
        <v>0.2221</v>
      </c>
      <c r="K224" s="72">
        <v>0.3965</v>
      </c>
      <c r="L224" s="72">
        <v>0.2117</v>
      </c>
      <c r="M224" s="72">
        <v>0.449</v>
      </c>
      <c r="N224" s="73">
        <v>0.2922</v>
      </c>
      <c r="O224" s="73">
        <v>0.8939</v>
      </c>
      <c r="P224" s="73">
        <v>0.4745</v>
      </c>
      <c r="Q224" s="72">
        <v>0.2216</v>
      </c>
      <c r="R224" s="89">
        <v>2.02</v>
      </c>
      <c r="S224" s="91">
        <v>-269.646017</v>
      </c>
      <c r="T224" s="93">
        <v>105.0</v>
      </c>
      <c r="U224" s="91">
        <v>5393.019114</v>
      </c>
      <c r="V224" s="95"/>
      <c r="W224" s="97">
        <v>0.0</v>
      </c>
      <c r="X224" s="99">
        <v>0.0047</v>
      </c>
      <c r="Y224" s="100">
        <v>31.0</v>
      </c>
      <c r="Z224" s="100">
        <v>21.0</v>
      </c>
      <c r="AA224" s="97">
        <v>0.0092</v>
      </c>
      <c r="AB224" s="100">
        <v>0.71</v>
      </c>
      <c r="AC224" s="102" t="s">
        <v>578</v>
      </c>
      <c r="AD224" s="102" t="s">
        <v>744</v>
      </c>
      <c r="AE224" s="100">
        <v>26.17</v>
      </c>
      <c r="AF224" s="103">
        <v>40000.0</v>
      </c>
      <c r="AG224" s="100">
        <v>18.68</v>
      </c>
      <c r="AH224" s="100">
        <v>2.92</v>
      </c>
      <c r="AI224" s="103">
        <v>45996.0</v>
      </c>
      <c r="AJ224" s="100">
        <v>3.71</v>
      </c>
      <c r="AK224" s="102" t="s">
        <v>107</v>
      </c>
      <c r="AL224" s="104"/>
      <c r="AM224" s="102" t="s">
        <v>909</v>
      </c>
      <c r="AN224" s="100">
        <v>3050.0</v>
      </c>
      <c r="AO224" s="102" t="s">
        <v>110</v>
      </c>
      <c r="AP224" s="102" t="s">
        <v>110</v>
      </c>
      <c r="AQ224" s="102" t="s">
        <v>110</v>
      </c>
      <c r="AR224" s="102" t="s">
        <v>110</v>
      </c>
      <c r="AS224" s="102" t="s">
        <v>110</v>
      </c>
      <c r="AT224" s="102" t="s">
        <v>110</v>
      </c>
      <c r="AU224" s="102" t="s">
        <v>110</v>
      </c>
      <c r="AV224" s="109" t="s">
        <v>929</v>
      </c>
      <c r="AW224" s="102" t="s">
        <v>911</v>
      </c>
      <c r="AX224" s="110" t="s">
        <v>799</v>
      </c>
      <c r="AY224" s="110" t="s">
        <v>118</v>
      </c>
      <c r="AZ224" s="110" t="s">
        <v>912</v>
      </c>
    </row>
    <row r="225">
      <c r="A225" s="38">
        <v>221.0</v>
      </c>
      <c r="B225" s="67" t="s">
        <v>930</v>
      </c>
      <c r="C225" s="82" t="str">
        <f t="shared" si="5"/>
        <v>View</v>
      </c>
      <c r="D225" s="38" t="s">
        <v>931</v>
      </c>
      <c r="E225" s="83">
        <v>0.6564</v>
      </c>
      <c r="F225" s="87" t="str">
        <f t="shared" si="6"/>
        <v>Health</v>
      </c>
      <c r="G225" s="71">
        <v>0.0124</v>
      </c>
      <c r="H225" s="72">
        <v>-0.0155</v>
      </c>
      <c r="I225" s="72">
        <v>0.339</v>
      </c>
      <c r="J225" s="72">
        <v>0.3878</v>
      </c>
      <c r="K225" s="72">
        <v>0.5657</v>
      </c>
      <c r="L225" s="72">
        <v>0.3882</v>
      </c>
      <c r="M225" s="72">
        <v>0.3945</v>
      </c>
      <c r="N225" s="73">
        <v>0.1759</v>
      </c>
      <c r="O225" s="73">
        <v>1.3639</v>
      </c>
      <c r="P225" s="73">
        <v>0.3205</v>
      </c>
      <c r="Q225" s="72">
        <v>0.3882</v>
      </c>
      <c r="R225" s="89">
        <v>0.99</v>
      </c>
      <c r="S225" s="91" t="s">
        <v>110</v>
      </c>
      <c r="T225" s="93">
        <v>139.0</v>
      </c>
      <c r="U225" s="91">
        <v>420.61661</v>
      </c>
      <c r="V225" s="95"/>
      <c r="W225" s="97">
        <v>0.0</v>
      </c>
      <c r="X225" s="99">
        <v>0.1102</v>
      </c>
      <c r="Y225" s="100">
        <v>1.0</v>
      </c>
      <c r="Z225" s="100">
        <v>1.0</v>
      </c>
      <c r="AA225" s="97">
        <v>0.012</v>
      </c>
      <c r="AB225" s="100">
        <v>0.81</v>
      </c>
      <c r="AC225" s="102" t="s">
        <v>578</v>
      </c>
      <c r="AD225" s="102" t="s">
        <v>932</v>
      </c>
      <c r="AE225" s="100" t="s">
        <v>110</v>
      </c>
      <c r="AF225" s="103">
        <v>33732.0</v>
      </c>
      <c r="AG225" s="100">
        <v>1.78</v>
      </c>
      <c r="AH225" s="100">
        <v>1.78</v>
      </c>
      <c r="AI225" s="103">
        <v>45982.0</v>
      </c>
      <c r="AJ225" s="100">
        <v>0.5</v>
      </c>
      <c r="AK225" s="102" t="s">
        <v>128</v>
      </c>
      <c r="AL225" s="102" t="s">
        <v>618</v>
      </c>
      <c r="AM225" s="102" t="s">
        <v>909</v>
      </c>
      <c r="AN225" s="100">
        <v>3050.0</v>
      </c>
      <c r="AO225" s="102" t="s">
        <v>110</v>
      </c>
      <c r="AP225" s="102" t="s">
        <v>110</v>
      </c>
      <c r="AQ225" s="102" t="s">
        <v>110</v>
      </c>
      <c r="AR225" s="102" t="s">
        <v>110</v>
      </c>
      <c r="AS225" s="102" t="s">
        <v>110</v>
      </c>
      <c r="AT225" s="102" t="s">
        <v>110</v>
      </c>
      <c r="AU225" s="102" t="s">
        <v>110</v>
      </c>
      <c r="AV225" s="109" t="s">
        <v>933</v>
      </c>
      <c r="AW225" s="102" t="s">
        <v>911</v>
      </c>
      <c r="AX225" s="110" t="s">
        <v>799</v>
      </c>
      <c r="AY225" s="110" t="s">
        <v>620</v>
      </c>
      <c r="AZ225" s="110" t="s">
        <v>912</v>
      </c>
    </row>
    <row r="226">
      <c r="A226" s="38">
        <v>222.0</v>
      </c>
      <c r="B226" s="67" t="s">
        <v>934</v>
      </c>
      <c r="C226" s="82" t="str">
        <f t="shared" si="5"/>
        <v>View</v>
      </c>
      <c r="D226" s="38" t="s">
        <v>935</v>
      </c>
      <c r="E226" s="83">
        <v>1.5829</v>
      </c>
      <c r="F226" s="87" t="str">
        <f t="shared" si="6"/>
        <v>Industrials</v>
      </c>
      <c r="G226" s="71">
        <v>0.0058</v>
      </c>
      <c r="H226" s="72">
        <v>0.0555</v>
      </c>
      <c r="I226" s="72">
        <v>0.1697</v>
      </c>
      <c r="J226" s="72">
        <v>0.4355</v>
      </c>
      <c r="K226" s="72">
        <v>1.141</v>
      </c>
      <c r="L226" s="72">
        <v>0.1524</v>
      </c>
      <c r="M226" s="72">
        <v>1.5646</v>
      </c>
      <c r="N226" s="73">
        <v>0.9965</v>
      </c>
      <c r="O226" s="73">
        <v>3.2198</v>
      </c>
      <c r="P226" s="73">
        <v>1.7953</v>
      </c>
      <c r="Q226" s="72">
        <v>0.1838</v>
      </c>
      <c r="R226" s="89">
        <v>7.54</v>
      </c>
      <c r="S226" s="91">
        <v>473.731623</v>
      </c>
      <c r="T226" s="93">
        <v>63.0</v>
      </c>
      <c r="U226" s="91">
        <v>7228.966921</v>
      </c>
      <c r="V226" s="95"/>
      <c r="W226" s="97">
        <v>0.0</v>
      </c>
      <c r="X226" s="99">
        <v>0.0059</v>
      </c>
      <c r="Y226" s="100">
        <v>25.0</v>
      </c>
      <c r="Z226" s="100">
        <v>15.0</v>
      </c>
      <c r="AA226" s="97">
        <v>0.0104</v>
      </c>
      <c r="AB226" s="100">
        <v>0.84</v>
      </c>
      <c r="AC226" s="102" t="s">
        <v>578</v>
      </c>
      <c r="AD226" s="102" t="s">
        <v>105</v>
      </c>
      <c r="AE226" s="100">
        <v>31.46</v>
      </c>
      <c r="AF226" s="103">
        <v>38651.0</v>
      </c>
      <c r="AG226" s="100">
        <v>18.6</v>
      </c>
      <c r="AH226" s="100">
        <v>5.35</v>
      </c>
      <c r="AI226" s="103">
        <v>45922.0</v>
      </c>
      <c r="AJ226" s="100">
        <v>0.4549</v>
      </c>
      <c r="AK226" s="102" t="s">
        <v>128</v>
      </c>
      <c r="AL226" s="102" t="s">
        <v>129</v>
      </c>
      <c r="AM226" s="102" t="s">
        <v>936</v>
      </c>
      <c r="AN226" s="100">
        <v>3060.0</v>
      </c>
      <c r="AO226" s="102" t="s">
        <v>110</v>
      </c>
      <c r="AP226" s="102" t="s">
        <v>110</v>
      </c>
      <c r="AQ226" s="102" t="s">
        <v>110</v>
      </c>
      <c r="AR226" s="102" t="s">
        <v>110</v>
      </c>
      <c r="AS226" s="102" t="s">
        <v>110</v>
      </c>
      <c r="AT226" s="102" t="s">
        <v>110</v>
      </c>
      <c r="AU226" s="102" t="s">
        <v>110</v>
      </c>
      <c r="AV226" s="109" t="s">
        <v>937</v>
      </c>
      <c r="AW226" s="102" t="s">
        <v>938</v>
      </c>
      <c r="AX226" s="110" t="s">
        <v>799</v>
      </c>
      <c r="AY226" s="110" t="s">
        <v>132</v>
      </c>
      <c r="AZ226" s="110" t="s">
        <v>939</v>
      </c>
    </row>
    <row r="227">
      <c r="A227" s="38">
        <v>223.0</v>
      </c>
      <c r="B227" s="67" t="s">
        <v>940</v>
      </c>
      <c r="C227" s="82" t="str">
        <f t="shared" si="5"/>
        <v>View</v>
      </c>
      <c r="D227" s="38" t="s">
        <v>941</v>
      </c>
      <c r="E227" s="83">
        <v>1.1775</v>
      </c>
      <c r="F227" s="87" t="str">
        <f t="shared" si="6"/>
        <v>Industrials</v>
      </c>
      <c r="G227" s="71">
        <v>0.007</v>
      </c>
      <c r="H227" s="72">
        <v>0.0633</v>
      </c>
      <c r="I227" s="72">
        <v>0.2403</v>
      </c>
      <c r="J227" s="72">
        <v>0.3329</v>
      </c>
      <c r="K227" s="72">
        <v>1.4211</v>
      </c>
      <c r="L227" s="72">
        <v>0.2795</v>
      </c>
      <c r="M227" s="72">
        <v>2.1139</v>
      </c>
      <c r="N227" s="73">
        <v>0.9029</v>
      </c>
      <c r="O227" s="73">
        <v>2.2293</v>
      </c>
      <c r="P227" s="73">
        <v>1.8153</v>
      </c>
      <c r="Q227" s="72">
        <v>0.2795</v>
      </c>
      <c r="R227" s="89">
        <v>6.88</v>
      </c>
      <c r="S227" s="91">
        <v>1697.444872</v>
      </c>
      <c r="T227" s="93">
        <v>55.0</v>
      </c>
      <c r="U227" s="91">
        <v>6776.766637</v>
      </c>
      <c r="V227" s="95"/>
      <c r="W227" s="97">
        <v>0.0011</v>
      </c>
      <c r="X227" s="99">
        <v>0.0018</v>
      </c>
      <c r="Y227" s="100">
        <v>30.0</v>
      </c>
      <c r="Z227" s="100">
        <v>1.0</v>
      </c>
      <c r="AA227" s="97">
        <v>0.0157</v>
      </c>
      <c r="AB227" s="100">
        <v>1.33</v>
      </c>
      <c r="AC227" s="102" t="s">
        <v>578</v>
      </c>
      <c r="AD227" s="102" t="s">
        <v>105</v>
      </c>
      <c r="AE227" s="100">
        <v>26.71</v>
      </c>
      <c r="AF227" s="103">
        <v>41708.0</v>
      </c>
      <c r="AG227" s="100">
        <v>11.82</v>
      </c>
      <c r="AH227" s="100">
        <v>4.92</v>
      </c>
      <c r="AI227" s="103">
        <v>46003.0</v>
      </c>
      <c r="AJ227" s="100">
        <v>0.0276</v>
      </c>
      <c r="AK227" s="102" t="s">
        <v>128</v>
      </c>
      <c r="AL227" s="102" t="s">
        <v>279</v>
      </c>
      <c r="AM227" s="102" t="s">
        <v>936</v>
      </c>
      <c r="AN227" s="100">
        <v>3060.0</v>
      </c>
      <c r="AO227" s="102" t="s">
        <v>110</v>
      </c>
      <c r="AP227" s="102" t="s">
        <v>110</v>
      </c>
      <c r="AQ227" s="102" t="s">
        <v>110</v>
      </c>
      <c r="AR227" s="102" t="s">
        <v>110</v>
      </c>
      <c r="AS227" s="102" t="s">
        <v>110</v>
      </c>
      <c r="AT227" s="102" t="s">
        <v>110</v>
      </c>
      <c r="AU227" s="102" t="s">
        <v>110</v>
      </c>
      <c r="AV227" s="109" t="s">
        <v>942</v>
      </c>
      <c r="AW227" s="102" t="s">
        <v>938</v>
      </c>
      <c r="AX227" s="110" t="s">
        <v>799</v>
      </c>
      <c r="AY227" s="110" t="s">
        <v>132</v>
      </c>
      <c r="AZ227" s="110" t="s">
        <v>939</v>
      </c>
    </row>
    <row r="228">
      <c r="A228" s="38">
        <v>224.0</v>
      </c>
      <c r="B228" s="67" t="s">
        <v>163</v>
      </c>
      <c r="C228" s="82" t="str">
        <f t="shared" si="5"/>
        <v>View</v>
      </c>
      <c r="D228" s="38" t="s">
        <v>943</v>
      </c>
      <c r="E228" s="83">
        <v>1.2692</v>
      </c>
      <c r="F228" s="87" t="str">
        <f t="shared" si="6"/>
        <v>Industrials</v>
      </c>
      <c r="G228" s="71">
        <v>0.0038</v>
      </c>
      <c r="H228" s="72">
        <v>0.0549</v>
      </c>
      <c r="I228" s="72">
        <v>0.2165</v>
      </c>
      <c r="J228" s="72">
        <v>0.5589</v>
      </c>
      <c r="K228" s="72">
        <v>1.0746</v>
      </c>
      <c r="L228" s="72">
        <v>0.1517</v>
      </c>
      <c r="M228" s="72">
        <v>1.5472</v>
      </c>
      <c r="N228" s="73">
        <v>0.8924</v>
      </c>
      <c r="O228" s="73">
        <v>2.6177</v>
      </c>
      <c r="P228" s="73">
        <v>1.6412</v>
      </c>
      <c r="Q228" s="72">
        <v>0.2476</v>
      </c>
      <c r="R228" s="89">
        <v>5.52</v>
      </c>
      <c r="S228" s="91">
        <v>3163.610728</v>
      </c>
      <c r="T228" s="93">
        <v>46.0</v>
      </c>
      <c r="U228" s="91">
        <v>13543.93057</v>
      </c>
      <c r="V228" s="100" t="s">
        <v>127</v>
      </c>
      <c r="W228" s="97">
        <v>0.01</v>
      </c>
      <c r="X228" s="99">
        <v>0.0071</v>
      </c>
      <c r="Y228" s="100">
        <v>13.0</v>
      </c>
      <c r="Z228" s="100">
        <v>24.0</v>
      </c>
      <c r="AA228" s="97">
        <v>0.0112</v>
      </c>
      <c r="AB228" s="100">
        <v>0.87</v>
      </c>
      <c r="AC228" s="102" t="s">
        <v>578</v>
      </c>
      <c r="AD228" s="102" t="s">
        <v>139</v>
      </c>
      <c r="AE228" s="100">
        <v>36.32</v>
      </c>
      <c r="AF228" s="103">
        <v>38838.0</v>
      </c>
      <c r="AG228" s="100">
        <v>13.34</v>
      </c>
      <c r="AH228" s="100">
        <v>0.75</v>
      </c>
      <c r="AI228" s="103">
        <v>45916.0</v>
      </c>
      <c r="AJ228" s="100">
        <v>0.7499</v>
      </c>
      <c r="AK228" s="102" t="s">
        <v>128</v>
      </c>
      <c r="AL228" s="102" t="s">
        <v>169</v>
      </c>
      <c r="AM228" s="102" t="s">
        <v>936</v>
      </c>
      <c r="AN228" s="100">
        <v>3060.0</v>
      </c>
      <c r="AO228" s="102" t="s">
        <v>110</v>
      </c>
      <c r="AP228" s="102" t="s">
        <v>110</v>
      </c>
      <c r="AQ228" s="102" t="s">
        <v>110</v>
      </c>
      <c r="AR228" s="102" t="s">
        <v>110</v>
      </c>
      <c r="AS228" s="102" t="s">
        <v>110</v>
      </c>
      <c r="AT228" s="102" t="s">
        <v>110</v>
      </c>
      <c r="AU228" s="102" t="s">
        <v>110</v>
      </c>
      <c r="AV228" s="109" t="s">
        <v>944</v>
      </c>
      <c r="AW228" s="102" t="s">
        <v>938</v>
      </c>
      <c r="AX228" s="110" t="s">
        <v>799</v>
      </c>
      <c r="AY228" s="110" t="s">
        <v>132</v>
      </c>
      <c r="AZ228" s="110" t="s">
        <v>939</v>
      </c>
    </row>
    <row r="229">
      <c r="A229" s="38">
        <v>225.0</v>
      </c>
      <c r="B229" s="67" t="s">
        <v>936</v>
      </c>
      <c r="C229" s="82" t="str">
        <f t="shared" si="5"/>
        <v>View</v>
      </c>
      <c r="D229" s="38" t="s">
        <v>945</v>
      </c>
      <c r="E229" s="83">
        <v>0.9465</v>
      </c>
      <c r="F229" s="87" t="str">
        <f t="shared" si="6"/>
        <v>Industrials</v>
      </c>
      <c r="G229" s="71">
        <v>8.0E-4</v>
      </c>
      <c r="H229" s="72">
        <v>0.0305</v>
      </c>
      <c r="I229" s="72">
        <v>0.0778</v>
      </c>
      <c r="J229" s="72">
        <v>0.2208</v>
      </c>
      <c r="K229" s="72">
        <v>0.7038</v>
      </c>
      <c r="L229" s="72">
        <v>0.185</v>
      </c>
      <c r="M229" s="72">
        <v>0.9769</v>
      </c>
      <c r="N229" s="73">
        <v>0.6303</v>
      </c>
      <c r="O229" s="73">
        <v>1.8447</v>
      </c>
      <c r="P229" s="73">
        <v>1.1448</v>
      </c>
      <c r="Q229" s="72">
        <v>0.2166</v>
      </c>
      <c r="R229" s="89">
        <v>4.11</v>
      </c>
      <c r="S229" s="91">
        <v>2254.567125</v>
      </c>
      <c r="T229" s="93">
        <v>83.0</v>
      </c>
      <c r="U229" s="91">
        <v>26034.28647</v>
      </c>
      <c r="V229" s="100" t="s">
        <v>156</v>
      </c>
      <c r="W229" s="97">
        <v>0.0116</v>
      </c>
      <c r="X229" s="99">
        <v>0.0125</v>
      </c>
      <c r="Y229" s="100">
        <v>49.0</v>
      </c>
      <c r="Z229" s="100">
        <v>53.0</v>
      </c>
      <c r="AA229" s="97">
        <v>0.01</v>
      </c>
      <c r="AB229" s="100">
        <v>1.11</v>
      </c>
      <c r="AC229" s="102" t="s">
        <v>578</v>
      </c>
      <c r="AD229" s="102" t="s">
        <v>105</v>
      </c>
      <c r="AE229" s="100">
        <v>26.6</v>
      </c>
      <c r="AF229" s="103">
        <v>36145.0</v>
      </c>
      <c r="AG229" s="100">
        <v>10.93</v>
      </c>
      <c r="AH229" s="100">
        <v>2.92</v>
      </c>
      <c r="AI229" s="103">
        <v>46013.0</v>
      </c>
      <c r="AJ229" s="100">
        <v>0.5316</v>
      </c>
      <c r="AK229" s="102" t="s">
        <v>128</v>
      </c>
      <c r="AL229" s="102" t="s">
        <v>129</v>
      </c>
      <c r="AM229" s="102" t="s">
        <v>936</v>
      </c>
      <c r="AN229" s="100">
        <v>3060.0</v>
      </c>
      <c r="AO229" s="102" t="s">
        <v>110</v>
      </c>
      <c r="AP229" s="102" t="s">
        <v>110</v>
      </c>
      <c r="AQ229" s="102" t="s">
        <v>110</v>
      </c>
      <c r="AR229" s="102" t="s">
        <v>110</v>
      </c>
      <c r="AS229" s="102" t="s">
        <v>110</v>
      </c>
      <c r="AT229" s="102" t="s">
        <v>110</v>
      </c>
      <c r="AU229" s="102" t="s">
        <v>110</v>
      </c>
      <c r="AV229" s="109" t="s">
        <v>946</v>
      </c>
      <c r="AW229" s="102" t="s">
        <v>938</v>
      </c>
      <c r="AX229" s="110" t="s">
        <v>799</v>
      </c>
      <c r="AY229" s="110" t="s">
        <v>132</v>
      </c>
      <c r="AZ229" s="110" t="s">
        <v>939</v>
      </c>
    </row>
    <row r="230">
      <c r="A230" s="38">
        <v>226.0</v>
      </c>
      <c r="B230" s="67" t="s">
        <v>947</v>
      </c>
      <c r="C230" s="82" t="str">
        <f t="shared" si="5"/>
        <v>View</v>
      </c>
      <c r="D230" s="38" t="s">
        <v>948</v>
      </c>
      <c r="E230" s="83">
        <v>1.0266</v>
      </c>
      <c r="F230" s="87" t="str">
        <f t="shared" si="6"/>
        <v>Industrials</v>
      </c>
      <c r="G230" s="71">
        <v>0.0098</v>
      </c>
      <c r="H230" s="72">
        <v>0.0367</v>
      </c>
      <c r="I230" s="72">
        <v>0.0973</v>
      </c>
      <c r="J230" s="72">
        <v>0.2668</v>
      </c>
      <c r="K230" s="72">
        <v>0.9517</v>
      </c>
      <c r="L230" s="72">
        <v>0.2142</v>
      </c>
      <c r="M230" s="72">
        <v>1.0568</v>
      </c>
      <c r="N230" s="73">
        <v>0.5979</v>
      </c>
      <c r="O230" s="73">
        <v>2.0091</v>
      </c>
      <c r="P230" s="73">
        <v>1.0947</v>
      </c>
      <c r="Q230" s="72">
        <v>0.2628</v>
      </c>
      <c r="R230" s="89">
        <v>3.64</v>
      </c>
      <c r="S230" s="91">
        <v>-22.294483</v>
      </c>
      <c r="T230" s="93">
        <v>47.0</v>
      </c>
      <c r="U230" s="91">
        <v>1624.52381</v>
      </c>
      <c r="V230" s="95"/>
      <c r="W230" s="97">
        <v>0.0</v>
      </c>
      <c r="X230" s="99">
        <v>0.0013</v>
      </c>
      <c r="Y230" s="100">
        <v>42.0</v>
      </c>
      <c r="Z230" s="100">
        <v>29.0</v>
      </c>
      <c r="AA230" s="97">
        <v>0.0124</v>
      </c>
      <c r="AB230" s="100">
        <v>1.19</v>
      </c>
      <c r="AC230" s="102" t="s">
        <v>578</v>
      </c>
      <c r="AD230" s="102" t="s">
        <v>105</v>
      </c>
      <c r="AE230" s="100">
        <v>32.29</v>
      </c>
      <c r="AF230" s="103">
        <v>35311.0</v>
      </c>
      <c r="AG230" s="100">
        <v>0.53</v>
      </c>
      <c r="AH230" s="100">
        <v>0.53</v>
      </c>
      <c r="AI230" s="103">
        <v>46010.0</v>
      </c>
      <c r="AJ230" s="100">
        <v>0.963</v>
      </c>
      <c r="AK230" s="102" t="s">
        <v>107</v>
      </c>
      <c r="AL230" s="104"/>
      <c r="AM230" s="102" t="s">
        <v>936</v>
      </c>
      <c r="AN230" s="100">
        <v>3060.0</v>
      </c>
      <c r="AO230" s="102" t="s">
        <v>110</v>
      </c>
      <c r="AP230" s="102" t="s">
        <v>110</v>
      </c>
      <c r="AQ230" s="102" t="s">
        <v>110</v>
      </c>
      <c r="AR230" s="102" t="s">
        <v>110</v>
      </c>
      <c r="AS230" s="102" t="s">
        <v>110</v>
      </c>
      <c r="AT230" s="102" t="s">
        <v>110</v>
      </c>
      <c r="AU230" s="102" t="s">
        <v>110</v>
      </c>
      <c r="AV230" s="109" t="s">
        <v>949</v>
      </c>
      <c r="AW230" s="102" t="s">
        <v>938</v>
      </c>
      <c r="AX230" s="110" t="s">
        <v>799</v>
      </c>
      <c r="AY230" s="110" t="s">
        <v>118</v>
      </c>
      <c r="AZ230" s="110" t="s">
        <v>939</v>
      </c>
    </row>
    <row r="231">
      <c r="A231" s="38">
        <v>227.0</v>
      </c>
      <c r="B231" s="67" t="s">
        <v>950</v>
      </c>
      <c r="C231" s="82" t="str">
        <f t="shared" si="5"/>
        <v>View</v>
      </c>
      <c r="D231" s="38" t="s">
        <v>951</v>
      </c>
      <c r="E231" s="83">
        <v>1.0191</v>
      </c>
      <c r="F231" s="87" t="str">
        <f t="shared" si="6"/>
        <v>Industrials</v>
      </c>
      <c r="G231" s="71">
        <v>0.0069</v>
      </c>
      <c r="H231" s="72">
        <v>0.0188</v>
      </c>
      <c r="I231" s="72">
        <v>0.1163</v>
      </c>
      <c r="J231" s="72">
        <v>0.2039</v>
      </c>
      <c r="K231" s="72">
        <v>0.9311</v>
      </c>
      <c r="L231" s="72">
        <v>0.3039</v>
      </c>
      <c r="M231" s="72">
        <v>0.7785</v>
      </c>
      <c r="N231" s="73">
        <v>0.4427</v>
      </c>
      <c r="O231" s="73">
        <v>1.8695</v>
      </c>
      <c r="P231" s="73">
        <v>0.7188</v>
      </c>
      <c r="Q231" s="72">
        <v>0.3261</v>
      </c>
      <c r="R231" s="89">
        <v>2.33</v>
      </c>
      <c r="S231" s="91">
        <v>-15.789308</v>
      </c>
      <c r="T231" s="93">
        <v>71.0</v>
      </c>
      <c r="U231" s="91">
        <v>596.961537</v>
      </c>
      <c r="V231" s="95"/>
      <c r="W231" s="97">
        <v>0.0</v>
      </c>
      <c r="X231" s="99">
        <v>0.0036</v>
      </c>
      <c r="Y231" s="100">
        <v>58.0</v>
      </c>
      <c r="Z231" s="100">
        <v>32.0</v>
      </c>
      <c r="AA231" s="97">
        <v>0.0118</v>
      </c>
      <c r="AB231" s="100">
        <v>1.23</v>
      </c>
      <c r="AC231" s="102" t="s">
        <v>578</v>
      </c>
      <c r="AD231" s="102" t="s">
        <v>105</v>
      </c>
      <c r="AE231" s="100">
        <v>31.66</v>
      </c>
      <c r="AF231" s="103">
        <v>32688.0</v>
      </c>
      <c r="AG231" s="100">
        <v>0.9</v>
      </c>
      <c r="AH231" s="100">
        <v>0.9</v>
      </c>
      <c r="AI231" s="103">
        <v>46017.0</v>
      </c>
      <c r="AJ231" s="100">
        <v>0.175</v>
      </c>
      <c r="AK231" s="102" t="s">
        <v>135</v>
      </c>
      <c r="AL231" s="104"/>
      <c r="AM231" s="102" t="s">
        <v>936</v>
      </c>
      <c r="AN231" s="100">
        <v>3060.0</v>
      </c>
      <c r="AO231" s="102" t="s">
        <v>110</v>
      </c>
      <c r="AP231" s="102" t="s">
        <v>110</v>
      </c>
      <c r="AQ231" s="102" t="s">
        <v>110</v>
      </c>
      <c r="AR231" s="102" t="s">
        <v>110</v>
      </c>
      <c r="AS231" s="102" t="s">
        <v>110</v>
      </c>
      <c r="AT231" s="102" t="s">
        <v>110</v>
      </c>
      <c r="AU231" s="102" t="s">
        <v>110</v>
      </c>
      <c r="AV231" s="109" t="s">
        <v>952</v>
      </c>
      <c r="AW231" s="102" t="s">
        <v>938</v>
      </c>
      <c r="AX231" s="110" t="s">
        <v>799</v>
      </c>
      <c r="AY231" s="110" t="s">
        <v>118</v>
      </c>
      <c r="AZ231" s="110" t="s">
        <v>939</v>
      </c>
    </row>
    <row r="232">
      <c r="A232" s="38">
        <v>228.0</v>
      </c>
      <c r="B232" s="67" t="s">
        <v>953</v>
      </c>
      <c r="C232" s="82" t="str">
        <f t="shared" si="5"/>
        <v>View</v>
      </c>
      <c r="D232" s="38" t="s">
        <v>954</v>
      </c>
      <c r="E232" s="83">
        <v>1.3221</v>
      </c>
      <c r="F232" s="87" t="str">
        <f t="shared" si="6"/>
        <v>Industrials</v>
      </c>
      <c r="G232" s="71">
        <v>0.0066</v>
      </c>
      <c r="H232" s="72">
        <v>0.0537</v>
      </c>
      <c r="I232" s="72">
        <v>0.1915</v>
      </c>
      <c r="J232" s="72">
        <v>0.5717</v>
      </c>
      <c r="K232" s="72">
        <v>1.1082</v>
      </c>
      <c r="L232" s="72">
        <v>0.161</v>
      </c>
      <c r="M232" s="72">
        <v>1.4331</v>
      </c>
      <c r="N232" s="73">
        <v>0.8119</v>
      </c>
      <c r="O232" s="73">
        <v>2.7193</v>
      </c>
      <c r="P232" s="73">
        <v>1.4203</v>
      </c>
      <c r="Q232" s="72">
        <v>0.9105</v>
      </c>
      <c r="R232" s="89">
        <v>1.39</v>
      </c>
      <c r="S232" s="91">
        <v>372.632536</v>
      </c>
      <c r="T232" s="93">
        <v>29.0</v>
      </c>
      <c r="U232" s="91">
        <v>3347.802896</v>
      </c>
      <c r="V232" s="95"/>
      <c r="W232" s="97">
        <v>0.0</v>
      </c>
      <c r="X232" s="99">
        <v>0.0053</v>
      </c>
      <c r="Y232" s="100">
        <v>8.0</v>
      </c>
      <c r="Z232" s="100">
        <v>18.0</v>
      </c>
      <c r="AA232" s="97">
        <v>0.0113</v>
      </c>
      <c r="AB232" s="100">
        <v>0.88</v>
      </c>
      <c r="AC232" s="102" t="s">
        <v>578</v>
      </c>
      <c r="AD232" s="102" t="s">
        <v>105</v>
      </c>
      <c r="AE232" s="100">
        <v>34.6</v>
      </c>
      <c r="AF232" s="103">
        <v>30810.0</v>
      </c>
      <c r="AG232" s="100">
        <v>4.02</v>
      </c>
      <c r="AH232" s="100">
        <v>0.23</v>
      </c>
      <c r="AI232" s="103">
        <v>46017.0</v>
      </c>
      <c r="AJ232" s="100">
        <v>0.508</v>
      </c>
      <c r="AK232" s="102" t="s">
        <v>135</v>
      </c>
      <c r="AL232" s="104"/>
      <c r="AM232" s="102" t="s">
        <v>936</v>
      </c>
      <c r="AN232" s="100">
        <v>3060.0</v>
      </c>
      <c r="AO232" s="102" t="s">
        <v>110</v>
      </c>
      <c r="AP232" s="102" t="s">
        <v>110</v>
      </c>
      <c r="AQ232" s="102" t="s">
        <v>110</v>
      </c>
      <c r="AR232" s="102" t="s">
        <v>110</v>
      </c>
      <c r="AS232" s="102" t="s">
        <v>110</v>
      </c>
      <c r="AT232" s="102" t="s">
        <v>110</v>
      </c>
      <c r="AU232" s="102" t="s">
        <v>110</v>
      </c>
      <c r="AV232" s="109" t="s">
        <v>955</v>
      </c>
      <c r="AW232" s="102" t="s">
        <v>938</v>
      </c>
      <c r="AX232" s="110" t="s">
        <v>799</v>
      </c>
      <c r="AY232" s="110" t="s">
        <v>118</v>
      </c>
      <c r="AZ232" s="110" t="s">
        <v>939</v>
      </c>
    </row>
    <row r="233">
      <c r="A233" s="38">
        <v>229.0</v>
      </c>
      <c r="B233" s="67" t="s">
        <v>956</v>
      </c>
      <c r="C233" s="82" t="str">
        <f t="shared" si="5"/>
        <v>View</v>
      </c>
      <c r="D233" s="38" t="s">
        <v>957</v>
      </c>
      <c r="E233" s="83">
        <v>0.9477</v>
      </c>
      <c r="F233" s="87" t="str">
        <f t="shared" si="6"/>
        <v>Infrastructure</v>
      </c>
      <c r="G233" s="71">
        <v>0.0047</v>
      </c>
      <c r="H233" s="72">
        <v>0.0345</v>
      </c>
      <c r="I233" s="72">
        <v>0.1111</v>
      </c>
      <c r="J233" s="72">
        <v>0.2228</v>
      </c>
      <c r="K233" s="72">
        <v>0.91</v>
      </c>
      <c r="L233" s="72">
        <v>0.2623</v>
      </c>
      <c r="M233" s="72">
        <v>1.4114</v>
      </c>
      <c r="N233" s="73">
        <v>0.7361</v>
      </c>
      <c r="O233" s="73">
        <v>1.7222</v>
      </c>
      <c r="P233" s="73">
        <v>1.3514</v>
      </c>
      <c r="Q233" s="72">
        <v>0.2623</v>
      </c>
      <c r="R233" s="89">
        <v>5.09</v>
      </c>
      <c r="S233" s="91">
        <v>452.737976</v>
      </c>
      <c r="T233" s="93">
        <v>100.0</v>
      </c>
      <c r="U233" s="91">
        <v>10285.42686</v>
      </c>
      <c r="V233" s="95"/>
      <c r="W233" s="97">
        <v>0.01</v>
      </c>
      <c r="X233" s="99">
        <v>0.0089</v>
      </c>
      <c r="Y233" s="100">
        <v>41.0</v>
      </c>
      <c r="Z233" s="100">
        <v>1.0</v>
      </c>
      <c r="AA233" s="97">
        <v>0.0127</v>
      </c>
      <c r="AB233" s="100">
        <v>1.33</v>
      </c>
      <c r="AC233" s="102" t="s">
        <v>578</v>
      </c>
      <c r="AD233" s="102" t="s">
        <v>105</v>
      </c>
      <c r="AE233" s="100">
        <v>28.11</v>
      </c>
      <c r="AF233" s="103">
        <v>42800.0</v>
      </c>
      <c r="AG233" s="100">
        <v>7.84</v>
      </c>
      <c r="AH233" s="100">
        <v>3.76</v>
      </c>
      <c r="AI233" s="103">
        <v>46021.0</v>
      </c>
      <c r="AJ233" s="100">
        <v>0.3284</v>
      </c>
      <c r="AK233" s="102" t="s">
        <v>135</v>
      </c>
      <c r="AL233" s="102" t="s">
        <v>169</v>
      </c>
      <c r="AM233" s="102" t="s">
        <v>958</v>
      </c>
      <c r="AN233" s="100">
        <v>3070.0</v>
      </c>
      <c r="AO233" s="102" t="s">
        <v>110</v>
      </c>
      <c r="AP233" s="102" t="s">
        <v>110</v>
      </c>
      <c r="AQ233" s="102" t="s">
        <v>110</v>
      </c>
      <c r="AR233" s="102" t="s">
        <v>110</v>
      </c>
      <c r="AS233" s="102" t="s">
        <v>110</v>
      </c>
      <c r="AT233" s="102" t="s">
        <v>110</v>
      </c>
      <c r="AU233" s="102" t="s">
        <v>110</v>
      </c>
      <c r="AV233" s="109" t="s">
        <v>959</v>
      </c>
      <c r="AW233" s="102" t="s">
        <v>960</v>
      </c>
      <c r="AX233" s="110" t="s">
        <v>799</v>
      </c>
      <c r="AY233" s="110" t="s">
        <v>132</v>
      </c>
      <c r="AZ233" s="110" t="s">
        <v>961</v>
      </c>
    </row>
    <row r="234">
      <c r="A234" s="38">
        <v>230.0</v>
      </c>
      <c r="B234" s="67" t="s">
        <v>962</v>
      </c>
      <c r="C234" s="82" t="str">
        <f t="shared" si="5"/>
        <v>View</v>
      </c>
      <c r="D234" s="38" t="s">
        <v>963</v>
      </c>
      <c r="E234" s="83">
        <v>0.7099</v>
      </c>
      <c r="F234" s="87" t="str">
        <f t="shared" si="6"/>
        <v>Infrastructure</v>
      </c>
      <c r="G234" s="71">
        <v>0.003</v>
      </c>
      <c r="H234" s="72">
        <v>0.0206</v>
      </c>
      <c r="I234" s="72">
        <v>0.0729</v>
      </c>
      <c r="J234" s="72">
        <v>0.1746</v>
      </c>
      <c r="K234" s="72">
        <v>0.5713</v>
      </c>
      <c r="L234" s="72">
        <v>0.1993</v>
      </c>
      <c r="M234" s="72">
        <v>0.9758</v>
      </c>
      <c r="N234" s="73">
        <v>0.6447</v>
      </c>
      <c r="O234" s="73">
        <v>1.3101</v>
      </c>
      <c r="P234" s="73">
        <v>1.1065</v>
      </c>
      <c r="Q234" s="72">
        <v>0.1993</v>
      </c>
      <c r="R234" s="89">
        <v>4.67</v>
      </c>
      <c r="S234" s="91">
        <v>334.607079</v>
      </c>
      <c r="T234" s="93">
        <v>158.0</v>
      </c>
      <c r="U234" s="91">
        <v>3259.944363</v>
      </c>
      <c r="V234" s="95"/>
      <c r="W234" s="97">
        <v>0.0192</v>
      </c>
      <c r="X234" s="99">
        <v>0.018</v>
      </c>
      <c r="Y234" s="100">
        <v>59.0</v>
      </c>
      <c r="Z234" s="100">
        <v>11.0</v>
      </c>
      <c r="AA234" s="97">
        <v>0.0105</v>
      </c>
      <c r="AB234" s="100">
        <v>1.09</v>
      </c>
      <c r="AC234" s="102" t="s">
        <v>578</v>
      </c>
      <c r="AD234" s="102" t="s">
        <v>152</v>
      </c>
      <c r="AE234" s="100">
        <v>19.54</v>
      </c>
      <c r="AF234" s="103">
        <v>43193.0</v>
      </c>
      <c r="AG234" s="100">
        <v>7.75</v>
      </c>
      <c r="AH234" s="100">
        <v>0.75</v>
      </c>
      <c r="AI234" s="103">
        <v>46007.0</v>
      </c>
      <c r="AJ234" s="100">
        <v>0.3</v>
      </c>
      <c r="AK234" s="102" t="s">
        <v>128</v>
      </c>
      <c r="AL234" s="102" t="s">
        <v>169</v>
      </c>
      <c r="AM234" s="102" t="s">
        <v>958</v>
      </c>
      <c r="AN234" s="100">
        <v>3070.0</v>
      </c>
      <c r="AO234" s="102" t="s">
        <v>110</v>
      </c>
      <c r="AP234" s="102" t="s">
        <v>110</v>
      </c>
      <c r="AQ234" s="102" t="s">
        <v>110</v>
      </c>
      <c r="AR234" s="102" t="s">
        <v>110</v>
      </c>
      <c r="AS234" s="102" t="s">
        <v>110</v>
      </c>
      <c r="AT234" s="102" t="s">
        <v>110</v>
      </c>
      <c r="AU234" s="102" t="s">
        <v>110</v>
      </c>
      <c r="AV234" s="109" t="s">
        <v>964</v>
      </c>
      <c r="AW234" s="102" t="s">
        <v>960</v>
      </c>
      <c r="AX234" s="110" t="s">
        <v>799</v>
      </c>
      <c r="AY234" s="110" t="s">
        <v>132</v>
      </c>
      <c r="AZ234" s="110" t="s">
        <v>961</v>
      </c>
    </row>
    <row r="235">
      <c r="A235" s="38">
        <v>231.0</v>
      </c>
      <c r="B235" s="67" t="s">
        <v>965</v>
      </c>
      <c r="C235" s="82" t="str">
        <f t="shared" si="5"/>
        <v>View</v>
      </c>
      <c r="D235" s="38" t="s">
        <v>966</v>
      </c>
      <c r="E235" s="83">
        <v>0.9105</v>
      </c>
      <c r="F235" s="87" t="str">
        <f t="shared" si="6"/>
        <v>Infrastructure</v>
      </c>
      <c r="G235" s="71">
        <v>0.0097</v>
      </c>
      <c r="H235" s="72">
        <v>0.0072</v>
      </c>
      <c r="I235" s="72">
        <v>0.0805</v>
      </c>
      <c r="J235" s="72">
        <v>0.2451</v>
      </c>
      <c r="K235" s="72">
        <v>0.4516</v>
      </c>
      <c r="L235" s="72">
        <v>0.1002</v>
      </c>
      <c r="M235" s="72">
        <v>0.761</v>
      </c>
      <c r="N235" s="73">
        <v>0.7314</v>
      </c>
      <c r="O235" s="73">
        <v>1.9601</v>
      </c>
      <c r="P235" s="73">
        <v>1.0928</v>
      </c>
      <c r="Q235" s="72">
        <v>0.1714</v>
      </c>
      <c r="R235" s="89">
        <v>4.28</v>
      </c>
      <c r="S235" s="91">
        <v>258.120004</v>
      </c>
      <c r="T235" s="93">
        <v>35.0</v>
      </c>
      <c r="U235" s="91">
        <v>11247.3047</v>
      </c>
      <c r="V235" s="95"/>
      <c r="W235" s="97">
        <v>0.0</v>
      </c>
      <c r="X235" s="99">
        <v>0.0279</v>
      </c>
      <c r="Y235" s="100">
        <v>30.0</v>
      </c>
      <c r="Z235" s="100">
        <v>26.0</v>
      </c>
      <c r="AA235" s="97">
        <v>0.0063</v>
      </c>
      <c r="AB235" s="100">
        <v>0.61</v>
      </c>
      <c r="AC235" s="102" t="s">
        <v>578</v>
      </c>
      <c r="AD235" s="102" t="s">
        <v>744</v>
      </c>
      <c r="AE235" s="100">
        <v>16.83</v>
      </c>
      <c r="AF235" s="103">
        <v>40178.0</v>
      </c>
      <c r="AG235" s="100">
        <v>15.93</v>
      </c>
      <c r="AH235" s="100">
        <v>8.17</v>
      </c>
      <c r="AI235" s="103">
        <v>46010.0</v>
      </c>
      <c r="AJ235" s="100">
        <v>0.1781</v>
      </c>
      <c r="AK235" s="102" t="s">
        <v>128</v>
      </c>
      <c r="AL235" s="104"/>
      <c r="AM235" s="102" t="s">
        <v>958</v>
      </c>
      <c r="AN235" s="100">
        <v>3070.0</v>
      </c>
      <c r="AO235" s="102" t="s">
        <v>110</v>
      </c>
      <c r="AP235" s="102" t="s">
        <v>110</v>
      </c>
      <c r="AQ235" s="102" t="s">
        <v>110</v>
      </c>
      <c r="AR235" s="102" t="s">
        <v>110</v>
      </c>
      <c r="AS235" s="102" t="s">
        <v>110</v>
      </c>
      <c r="AT235" s="102" t="s">
        <v>110</v>
      </c>
      <c r="AU235" s="102" t="s">
        <v>110</v>
      </c>
      <c r="AV235" s="109" t="s">
        <v>967</v>
      </c>
      <c r="AW235" s="102" t="s">
        <v>960</v>
      </c>
      <c r="AX235" s="110" t="s">
        <v>799</v>
      </c>
      <c r="AY235" s="110" t="s">
        <v>118</v>
      </c>
      <c r="AZ235" s="110" t="s">
        <v>961</v>
      </c>
    </row>
    <row r="236">
      <c r="A236" s="38">
        <v>232.0</v>
      </c>
      <c r="B236" s="67" t="s">
        <v>968</v>
      </c>
      <c r="C236" s="82" t="str">
        <f t="shared" si="5"/>
        <v>View</v>
      </c>
      <c r="D236" s="38" t="s">
        <v>969</v>
      </c>
      <c r="E236" s="83">
        <v>1.0536</v>
      </c>
      <c r="F236" s="87" t="str">
        <f t="shared" si="6"/>
        <v>Infrastructure</v>
      </c>
      <c r="G236" s="71">
        <v>0.0216</v>
      </c>
      <c r="H236" s="72">
        <v>-0.0309</v>
      </c>
      <c r="I236" s="72">
        <v>0.114</v>
      </c>
      <c r="J236" s="72">
        <v>0.4048</v>
      </c>
      <c r="K236" s="72">
        <v>0.7324</v>
      </c>
      <c r="L236" s="72">
        <v>0.194</v>
      </c>
      <c r="M236" s="72">
        <v>0.8604</v>
      </c>
      <c r="N236" s="73">
        <v>0.6222</v>
      </c>
      <c r="O236" s="73">
        <v>1.7801</v>
      </c>
      <c r="P236" s="73">
        <v>1.0035</v>
      </c>
      <c r="Q236" s="72">
        <v>0.237</v>
      </c>
      <c r="R236" s="89">
        <v>3.9</v>
      </c>
      <c r="S236" s="91" t="s">
        <v>110</v>
      </c>
      <c r="T236" s="93">
        <v>54.0</v>
      </c>
      <c r="U236" s="91">
        <v>617.958499</v>
      </c>
      <c r="V236" s="95"/>
      <c r="W236" s="97">
        <v>0.0</v>
      </c>
      <c r="X236" s="99">
        <v>0.1131</v>
      </c>
      <c r="Y236" s="100">
        <v>1.0</v>
      </c>
      <c r="Z236" s="100">
        <v>34.0</v>
      </c>
      <c r="AA236" s="97">
        <v>0.0092</v>
      </c>
      <c r="AB236" s="100">
        <v>0.95</v>
      </c>
      <c r="AC236" s="102" t="s">
        <v>578</v>
      </c>
      <c r="AD236" s="102" t="s">
        <v>970</v>
      </c>
      <c r="AE236" s="100">
        <v>18.08</v>
      </c>
      <c r="AF236" s="103">
        <v>44041.0</v>
      </c>
      <c r="AG236" s="100">
        <v>5.43</v>
      </c>
      <c r="AH236" s="100">
        <v>3.71</v>
      </c>
      <c r="AI236" s="103">
        <v>46022.0</v>
      </c>
      <c r="AJ236" s="100">
        <v>0.21</v>
      </c>
      <c r="AK236" s="102" t="s">
        <v>160</v>
      </c>
      <c r="AL236" s="102" t="s">
        <v>618</v>
      </c>
      <c r="AM236" s="102" t="s">
        <v>958</v>
      </c>
      <c r="AN236" s="100">
        <v>3070.0</v>
      </c>
      <c r="AO236" s="102" t="s">
        <v>110</v>
      </c>
      <c r="AP236" s="102" t="s">
        <v>110</v>
      </c>
      <c r="AQ236" s="102" t="s">
        <v>110</v>
      </c>
      <c r="AR236" s="102" t="s">
        <v>110</v>
      </c>
      <c r="AS236" s="102" t="s">
        <v>110</v>
      </c>
      <c r="AT236" s="102" t="s">
        <v>110</v>
      </c>
      <c r="AU236" s="102" t="s">
        <v>110</v>
      </c>
      <c r="AV236" s="109" t="s">
        <v>971</v>
      </c>
      <c r="AW236" s="102" t="s">
        <v>960</v>
      </c>
      <c r="AX236" s="110" t="s">
        <v>799</v>
      </c>
      <c r="AY236" s="110" t="s">
        <v>620</v>
      </c>
      <c r="AZ236" s="110" t="s">
        <v>961</v>
      </c>
    </row>
    <row r="237">
      <c r="A237" s="38">
        <v>233.0</v>
      </c>
      <c r="B237" s="67" t="s">
        <v>972</v>
      </c>
      <c r="C237" s="82" t="str">
        <f t="shared" si="5"/>
        <v>View</v>
      </c>
      <c r="D237" s="38" t="s">
        <v>973</v>
      </c>
      <c r="E237" s="83">
        <v>0.9801</v>
      </c>
      <c r="F237" s="87" t="str">
        <f t="shared" si="6"/>
        <v>Infrastructure</v>
      </c>
      <c r="G237" s="71">
        <v>0.0057</v>
      </c>
      <c r="H237" s="72">
        <v>0.0277</v>
      </c>
      <c r="I237" s="72">
        <v>0.1287</v>
      </c>
      <c r="J237" s="72">
        <v>0.3143</v>
      </c>
      <c r="K237" s="72">
        <v>0.8652</v>
      </c>
      <c r="L237" s="72">
        <v>0.2076</v>
      </c>
      <c r="M237" s="72">
        <v>1.0265</v>
      </c>
      <c r="N237" s="73">
        <v>0.5618</v>
      </c>
      <c r="O237" s="73">
        <v>1.9739</v>
      </c>
      <c r="P237" s="73">
        <v>1.058</v>
      </c>
      <c r="Q237" s="72">
        <v>0.2964</v>
      </c>
      <c r="R237" s="89">
        <v>3.36</v>
      </c>
      <c r="S237" s="91">
        <v>2343.606449</v>
      </c>
      <c r="T237" s="93">
        <v>125.0</v>
      </c>
      <c r="U237" s="91">
        <v>5353.618803</v>
      </c>
      <c r="V237" s="95"/>
      <c r="W237" s="97">
        <v>0.01</v>
      </c>
      <c r="X237" s="99">
        <v>0.0098</v>
      </c>
      <c r="Y237" s="100">
        <v>8.0</v>
      </c>
      <c r="Z237" s="100">
        <v>3.0</v>
      </c>
      <c r="AA237" s="97">
        <v>0.0118</v>
      </c>
      <c r="AB237" s="100">
        <v>1.31</v>
      </c>
      <c r="AC237" s="102" t="s">
        <v>578</v>
      </c>
      <c r="AD237" s="102" t="s">
        <v>974</v>
      </c>
      <c r="AE237" s="100">
        <v>27.57</v>
      </c>
      <c r="AF237" s="103">
        <v>40133.0</v>
      </c>
      <c r="AG237" s="100">
        <v>16.14</v>
      </c>
      <c r="AH237" s="100">
        <v>4.92</v>
      </c>
      <c r="AI237" s="103">
        <v>46003.0</v>
      </c>
      <c r="AJ237" s="100">
        <v>0.338</v>
      </c>
      <c r="AK237" s="102" t="s">
        <v>128</v>
      </c>
      <c r="AL237" s="102" t="s">
        <v>279</v>
      </c>
      <c r="AM237" s="102" t="s">
        <v>958</v>
      </c>
      <c r="AN237" s="100">
        <v>3070.0</v>
      </c>
      <c r="AO237" s="102" t="s">
        <v>110</v>
      </c>
      <c r="AP237" s="102" t="s">
        <v>110</v>
      </c>
      <c r="AQ237" s="102" t="s">
        <v>110</v>
      </c>
      <c r="AR237" s="102" t="s">
        <v>110</v>
      </c>
      <c r="AS237" s="102" t="s">
        <v>110</v>
      </c>
      <c r="AT237" s="102" t="s">
        <v>110</v>
      </c>
      <c r="AU237" s="102" t="s">
        <v>110</v>
      </c>
      <c r="AV237" s="109" t="s">
        <v>975</v>
      </c>
      <c r="AW237" s="102" t="s">
        <v>960</v>
      </c>
      <c r="AX237" s="110" t="s">
        <v>799</v>
      </c>
      <c r="AY237" s="110" t="s">
        <v>132</v>
      </c>
      <c r="AZ237" s="110" t="s">
        <v>961</v>
      </c>
    </row>
    <row r="238">
      <c r="A238" s="38">
        <v>234.0</v>
      </c>
      <c r="B238" s="67" t="s">
        <v>958</v>
      </c>
      <c r="C238" s="82" t="str">
        <f t="shared" si="5"/>
        <v>View</v>
      </c>
      <c r="D238" s="38" t="s">
        <v>976</v>
      </c>
      <c r="E238" s="83">
        <v>0.7457</v>
      </c>
      <c r="F238" s="87" t="str">
        <f t="shared" si="6"/>
        <v>Infrastructure</v>
      </c>
      <c r="G238" s="71">
        <v>0.0039</v>
      </c>
      <c r="H238" s="72">
        <v>0.0077</v>
      </c>
      <c r="I238" s="72">
        <v>0.0642</v>
      </c>
      <c r="J238" s="72">
        <v>0.2057</v>
      </c>
      <c r="K238" s="72">
        <v>0.4748</v>
      </c>
      <c r="L238" s="72">
        <v>0.1756</v>
      </c>
      <c r="M238" s="72">
        <v>0.6401</v>
      </c>
      <c r="N238" s="73">
        <v>0.514</v>
      </c>
      <c r="O238" s="73">
        <v>1.3354</v>
      </c>
      <c r="P238" s="73">
        <v>0.7441</v>
      </c>
      <c r="Q238" s="72">
        <v>0.208</v>
      </c>
      <c r="R238" s="89">
        <v>3.03</v>
      </c>
      <c r="S238" s="91">
        <v>1017.73275</v>
      </c>
      <c r="T238" s="93">
        <v>121.0</v>
      </c>
      <c r="U238" s="91">
        <v>8993.651257</v>
      </c>
      <c r="V238" s="100" t="s">
        <v>156</v>
      </c>
      <c r="W238" s="97">
        <v>0.0307</v>
      </c>
      <c r="X238" s="99">
        <v>0.032</v>
      </c>
      <c r="Y238" s="100">
        <v>46.0</v>
      </c>
      <c r="Z238" s="100">
        <v>19.0</v>
      </c>
      <c r="AA238" s="97">
        <v>0.008</v>
      </c>
      <c r="AB238" s="100">
        <v>0.78</v>
      </c>
      <c r="AC238" s="102" t="s">
        <v>578</v>
      </c>
      <c r="AD238" s="102" t="s">
        <v>977</v>
      </c>
      <c r="AE238" s="100">
        <v>19.74</v>
      </c>
      <c r="AF238" s="103">
        <v>39426.0</v>
      </c>
      <c r="AG238" s="100">
        <v>13.43</v>
      </c>
      <c r="AH238" s="100">
        <v>0.75</v>
      </c>
      <c r="AI238" s="103">
        <v>46007.0</v>
      </c>
      <c r="AJ238" s="100">
        <v>0.9956</v>
      </c>
      <c r="AK238" s="102" t="s">
        <v>135</v>
      </c>
      <c r="AL238" s="102" t="s">
        <v>279</v>
      </c>
      <c r="AM238" s="102" t="s">
        <v>958</v>
      </c>
      <c r="AN238" s="100">
        <v>3070.0</v>
      </c>
      <c r="AO238" s="102" t="s">
        <v>110</v>
      </c>
      <c r="AP238" s="102" t="s">
        <v>110</v>
      </c>
      <c r="AQ238" s="102" t="s">
        <v>110</v>
      </c>
      <c r="AR238" s="102" t="s">
        <v>110</v>
      </c>
      <c r="AS238" s="102" t="s">
        <v>110</v>
      </c>
      <c r="AT238" s="102" t="s">
        <v>110</v>
      </c>
      <c r="AU238" s="102" t="s">
        <v>110</v>
      </c>
      <c r="AV238" s="109" t="s">
        <v>978</v>
      </c>
      <c r="AW238" s="102" t="s">
        <v>960</v>
      </c>
      <c r="AX238" s="110" t="s">
        <v>799</v>
      </c>
      <c r="AY238" s="110" t="s">
        <v>132</v>
      </c>
      <c r="AZ238" s="110" t="s">
        <v>961</v>
      </c>
    </row>
    <row r="239">
      <c r="A239" s="38">
        <v>235.0</v>
      </c>
      <c r="B239" s="67" t="s">
        <v>979</v>
      </c>
      <c r="C239" s="82" t="str">
        <f t="shared" si="5"/>
        <v>View</v>
      </c>
      <c r="D239" s="38" t="s">
        <v>980</v>
      </c>
      <c r="E239" s="83">
        <v>0.6198</v>
      </c>
      <c r="F239" s="87" t="str">
        <f t="shared" si="6"/>
        <v>Infrastructure</v>
      </c>
      <c r="G239" s="71">
        <v>0.0101</v>
      </c>
      <c r="H239" s="72">
        <v>0.0061</v>
      </c>
      <c r="I239" s="72">
        <v>0.0513</v>
      </c>
      <c r="J239" s="72">
        <v>0.1902</v>
      </c>
      <c r="K239" s="72">
        <v>0.4127</v>
      </c>
      <c r="L239" s="72">
        <v>0.1712</v>
      </c>
      <c r="M239" s="72">
        <v>0.5464</v>
      </c>
      <c r="N239" s="73">
        <v>0.4226</v>
      </c>
      <c r="O239" s="73">
        <v>1.1232</v>
      </c>
      <c r="P239" s="73">
        <v>0.6084</v>
      </c>
      <c r="Q239" s="72">
        <v>0.2035</v>
      </c>
      <c r="R239" s="89">
        <v>2.61</v>
      </c>
      <c r="S239" s="91">
        <v>48.961141</v>
      </c>
      <c r="T239" s="93">
        <v>149.0</v>
      </c>
      <c r="U239" s="91">
        <v>417.008262</v>
      </c>
      <c r="V239" s="95"/>
      <c r="W239" s="97">
        <v>0.0206</v>
      </c>
      <c r="X239" s="99">
        <v>0.0915</v>
      </c>
      <c r="Y239" s="100">
        <v>52.0</v>
      </c>
      <c r="Z239" s="100">
        <v>39.0</v>
      </c>
      <c r="AA239" s="97">
        <v>0.0075</v>
      </c>
      <c r="AB239" s="100">
        <v>0.8</v>
      </c>
      <c r="AC239" s="102" t="s">
        <v>578</v>
      </c>
      <c r="AD239" s="102" t="s">
        <v>744</v>
      </c>
      <c r="AE239" s="100">
        <v>21.31</v>
      </c>
      <c r="AF239" s="103">
        <v>40451.0</v>
      </c>
      <c r="AG239" s="100">
        <v>6.81</v>
      </c>
      <c r="AH239" s="100">
        <v>6.81</v>
      </c>
      <c r="AI239" s="103">
        <v>46008.0</v>
      </c>
      <c r="AJ239" s="100">
        <v>0.7175</v>
      </c>
      <c r="AK239" s="102" t="s">
        <v>128</v>
      </c>
      <c r="AL239" s="104"/>
      <c r="AM239" s="102" t="s">
        <v>958</v>
      </c>
      <c r="AN239" s="100">
        <v>3070.0</v>
      </c>
      <c r="AO239" s="102" t="s">
        <v>110</v>
      </c>
      <c r="AP239" s="102" t="s">
        <v>110</v>
      </c>
      <c r="AQ239" s="102" t="s">
        <v>110</v>
      </c>
      <c r="AR239" s="102" t="s">
        <v>110</v>
      </c>
      <c r="AS239" s="102" t="s">
        <v>110</v>
      </c>
      <c r="AT239" s="102" t="s">
        <v>110</v>
      </c>
      <c r="AU239" s="102" t="s">
        <v>110</v>
      </c>
      <c r="AV239" s="109" t="s">
        <v>981</v>
      </c>
      <c r="AW239" s="102" t="s">
        <v>960</v>
      </c>
      <c r="AX239" s="110" t="s">
        <v>799</v>
      </c>
      <c r="AY239" s="110" t="s">
        <v>118</v>
      </c>
      <c r="AZ239" s="110" t="s">
        <v>961</v>
      </c>
    </row>
    <row r="240">
      <c r="A240" s="38">
        <v>236.0</v>
      </c>
      <c r="B240" s="67" t="s">
        <v>982</v>
      </c>
      <c r="C240" s="82" t="str">
        <f t="shared" si="5"/>
        <v>View</v>
      </c>
      <c r="D240" s="38" t="s">
        <v>983</v>
      </c>
      <c r="E240" s="83">
        <v>0.7001</v>
      </c>
      <c r="F240" s="87" t="str">
        <f t="shared" si="6"/>
        <v>Infrastructure</v>
      </c>
      <c r="G240" s="71">
        <v>0.0096</v>
      </c>
      <c r="H240" s="72">
        <v>0.005</v>
      </c>
      <c r="I240" s="72">
        <v>0.0474</v>
      </c>
      <c r="J240" s="72">
        <v>0.1707</v>
      </c>
      <c r="K240" s="72">
        <v>0.4347</v>
      </c>
      <c r="L240" s="72">
        <v>0.1547</v>
      </c>
      <c r="M240" s="72">
        <v>0.5496</v>
      </c>
      <c r="N240" s="73">
        <v>0.4324</v>
      </c>
      <c r="O240" s="73">
        <v>1.3196</v>
      </c>
      <c r="P240" s="73">
        <v>0.6219</v>
      </c>
      <c r="Q240" s="72">
        <v>0.2092</v>
      </c>
      <c r="R240" s="89">
        <v>2.56</v>
      </c>
      <c r="S240" s="91">
        <v>-19.770027</v>
      </c>
      <c r="T240" s="93">
        <v>89.0</v>
      </c>
      <c r="U240" s="91">
        <v>482.483536</v>
      </c>
      <c r="V240" s="95"/>
      <c r="W240" s="97">
        <v>0.02</v>
      </c>
      <c r="X240" s="99">
        <v>0.0252</v>
      </c>
      <c r="Y240" s="100">
        <v>65.0</v>
      </c>
      <c r="Z240" s="100">
        <v>32.0</v>
      </c>
      <c r="AA240" s="97">
        <v>0.0073</v>
      </c>
      <c r="AB240" s="100">
        <v>0.8</v>
      </c>
      <c r="AC240" s="102" t="s">
        <v>578</v>
      </c>
      <c r="AD240" s="102" t="s">
        <v>456</v>
      </c>
      <c r="AE240" s="100">
        <v>21.03</v>
      </c>
      <c r="AF240" s="103">
        <v>39433.0</v>
      </c>
      <c r="AG240" s="100">
        <v>13.09</v>
      </c>
      <c r="AH240" s="100">
        <v>1.9</v>
      </c>
      <c r="AI240" s="103">
        <v>46021.0</v>
      </c>
      <c r="AJ240" s="100">
        <v>0.3041</v>
      </c>
      <c r="AK240" s="102" t="s">
        <v>107</v>
      </c>
      <c r="AL240" s="104"/>
      <c r="AM240" s="102" t="s">
        <v>958</v>
      </c>
      <c r="AN240" s="100">
        <v>3070.0</v>
      </c>
      <c r="AO240" s="102" t="s">
        <v>110</v>
      </c>
      <c r="AP240" s="102" t="s">
        <v>110</v>
      </c>
      <c r="AQ240" s="102" t="s">
        <v>110</v>
      </c>
      <c r="AR240" s="102" t="s">
        <v>110</v>
      </c>
      <c r="AS240" s="102" t="s">
        <v>110</v>
      </c>
      <c r="AT240" s="102" t="s">
        <v>110</v>
      </c>
      <c r="AU240" s="102" t="s">
        <v>110</v>
      </c>
      <c r="AV240" s="109" t="s">
        <v>984</v>
      </c>
      <c r="AW240" s="102" t="s">
        <v>960</v>
      </c>
      <c r="AX240" s="110" t="s">
        <v>799</v>
      </c>
      <c r="AY240" s="110" t="s">
        <v>118</v>
      </c>
      <c r="AZ240" s="110" t="s">
        <v>961</v>
      </c>
    </row>
    <row r="241">
      <c r="A241" s="38">
        <v>237.0</v>
      </c>
      <c r="B241" s="67" t="s">
        <v>985</v>
      </c>
      <c r="C241" s="82" t="str">
        <f t="shared" si="5"/>
        <v>View</v>
      </c>
      <c r="D241" s="38" t="s">
        <v>986</v>
      </c>
      <c r="E241" s="83">
        <v>0.8747</v>
      </c>
      <c r="F241" s="87" t="str">
        <f t="shared" si="6"/>
        <v>Utilities</v>
      </c>
      <c r="G241" s="71">
        <v>0.0049</v>
      </c>
      <c r="H241" s="72">
        <v>0.0073</v>
      </c>
      <c r="I241" s="72">
        <v>0.0699</v>
      </c>
      <c r="J241" s="72">
        <v>0.21</v>
      </c>
      <c r="K241" s="72">
        <v>0.826</v>
      </c>
      <c r="L241" s="72">
        <v>0.2039</v>
      </c>
      <c r="M241" s="72">
        <v>1.2408</v>
      </c>
      <c r="N241" s="73">
        <v>0.7113</v>
      </c>
      <c r="O241" s="73">
        <v>1.9105</v>
      </c>
      <c r="P241" s="73">
        <v>1.2881</v>
      </c>
      <c r="Q241" s="72">
        <v>0.2039</v>
      </c>
      <c r="R241" s="89">
        <v>5.73</v>
      </c>
      <c r="S241" s="91">
        <v>865.739778</v>
      </c>
      <c r="T241" s="93">
        <v>20.0</v>
      </c>
      <c r="U241" s="91">
        <v>1442.538696</v>
      </c>
      <c r="V241" s="95"/>
      <c r="W241" s="97">
        <v>0.0135</v>
      </c>
      <c r="X241" s="99">
        <v>0.0141</v>
      </c>
      <c r="Y241" s="100">
        <v>5.0</v>
      </c>
      <c r="Z241" s="100">
        <v>1.0</v>
      </c>
      <c r="AA241" s="97">
        <v>0.013</v>
      </c>
      <c r="AB241" s="100">
        <v>0.85</v>
      </c>
      <c r="AC241" s="102" t="s">
        <v>578</v>
      </c>
      <c r="AD241" s="102" t="s">
        <v>105</v>
      </c>
      <c r="AE241" s="100">
        <v>28.18</v>
      </c>
      <c r="AF241" s="103">
        <v>42270.0</v>
      </c>
      <c r="AG241" s="100">
        <v>10.28</v>
      </c>
      <c r="AH241" s="100">
        <v>1.09</v>
      </c>
      <c r="AI241" s="103">
        <v>46013.0</v>
      </c>
      <c r="AJ241" s="100">
        <v>0.3979</v>
      </c>
      <c r="AK241" s="102" t="s">
        <v>128</v>
      </c>
      <c r="AL241" s="102" t="s">
        <v>129</v>
      </c>
      <c r="AM241" s="102" t="s">
        <v>987</v>
      </c>
      <c r="AN241" s="100">
        <v>3080.0</v>
      </c>
      <c r="AO241" s="102" t="s">
        <v>110</v>
      </c>
      <c r="AP241" s="102" t="s">
        <v>110</v>
      </c>
      <c r="AQ241" s="102" t="s">
        <v>110</v>
      </c>
      <c r="AR241" s="102" t="s">
        <v>110</v>
      </c>
      <c r="AS241" s="102" t="s">
        <v>110</v>
      </c>
      <c r="AT241" s="102" t="s">
        <v>110</v>
      </c>
      <c r="AU241" s="102" t="s">
        <v>110</v>
      </c>
      <c r="AV241" s="109" t="s">
        <v>988</v>
      </c>
      <c r="AW241" s="102" t="s">
        <v>989</v>
      </c>
      <c r="AX241" s="110" t="s">
        <v>799</v>
      </c>
      <c r="AY241" s="110" t="s">
        <v>132</v>
      </c>
      <c r="AZ241" s="110" t="s">
        <v>990</v>
      </c>
    </row>
    <row r="242">
      <c r="A242" s="38">
        <v>238.0</v>
      </c>
      <c r="B242" s="67" t="s">
        <v>991</v>
      </c>
      <c r="C242" s="82" t="str">
        <f t="shared" si="5"/>
        <v>View</v>
      </c>
      <c r="D242" s="38" t="s">
        <v>992</v>
      </c>
      <c r="E242" s="83">
        <v>0.7322</v>
      </c>
      <c r="F242" s="87" t="str">
        <f t="shared" si="6"/>
        <v>Utilities</v>
      </c>
      <c r="G242" s="71">
        <v>0.0073</v>
      </c>
      <c r="H242" s="72">
        <v>0.005</v>
      </c>
      <c r="I242" s="72">
        <v>0.0317</v>
      </c>
      <c r="J242" s="72">
        <v>0.101</v>
      </c>
      <c r="K242" s="72">
        <v>0.5079</v>
      </c>
      <c r="L242" s="72">
        <v>0.1527</v>
      </c>
      <c r="M242" s="72">
        <v>0.7165</v>
      </c>
      <c r="N242" s="73">
        <v>0.545</v>
      </c>
      <c r="O242" s="73">
        <v>1.5485</v>
      </c>
      <c r="P242" s="73">
        <v>0.918</v>
      </c>
      <c r="Q242" s="72">
        <v>0.1663</v>
      </c>
      <c r="R242" s="89">
        <v>4.12</v>
      </c>
      <c r="S242" s="91">
        <v>-680.180686</v>
      </c>
      <c r="T242" s="93">
        <v>41.0</v>
      </c>
      <c r="U242" s="91">
        <v>1437.169281</v>
      </c>
      <c r="V242" s="95"/>
      <c r="W242" s="97">
        <v>0.0184</v>
      </c>
      <c r="X242" s="99">
        <v>0.0242</v>
      </c>
      <c r="Y242" s="100">
        <v>93.0</v>
      </c>
      <c r="Z242" s="100">
        <v>5.0</v>
      </c>
      <c r="AA242" s="97">
        <v>0.0092</v>
      </c>
      <c r="AB242" s="100">
        <v>0.67</v>
      </c>
      <c r="AC242" s="102" t="s">
        <v>578</v>
      </c>
      <c r="AD242" s="102" t="s">
        <v>105</v>
      </c>
      <c r="AE242" s="100">
        <v>20.23</v>
      </c>
      <c r="AF242" s="103">
        <v>32108.0</v>
      </c>
      <c r="AG242" s="100">
        <v>1.07</v>
      </c>
      <c r="AH242" s="100">
        <v>0.36</v>
      </c>
      <c r="AI242" s="103">
        <v>46017.0</v>
      </c>
      <c r="AJ242" s="100">
        <v>2.008</v>
      </c>
      <c r="AK242" s="102" t="s">
        <v>128</v>
      </c>
      <c r="AL242" s="104"/>
      <c r="AM242" s="102" t="s">
        <v>987</v>
      </c>
      <c r="AN242" s="100">
        <v>3080.0</v>
      </c>
      <c r="AO242" s="102" t="s">
        <v>110</v>
      </c>
      <c r="AP242" s="102" t="s">
        <v>110</v>
      </c>
      <c r="AQ242" s="102" t="s">
        <v>110</v>
      </c>
      <c r="AR242" s="102" t="s">
        <v>110</v>
      </c>
      <c r="AS242" s="102" t="s">
        <v>110</v>
      </c>
      <c r="AT242" s="102" t="s">
        <v>110</v>
      </c>
      <c r="AU242" s="102" t="s">
        <v>110</v>
      </c>
      <c r="AV242" s="109" t="s">
        <v>993</v>
      </c>
      <c r="AW242" s="102" t="s">
        <v>989</v>
      </c>
      <c r="AX242" s="110" t="s">
        <v>799</v>
      </c>
      <c r="AY242" s="110" t="s">
        <v>118</v>
      </c>
      <c r="AZ242" s="110" t="s">
        <v>990</v>
      </c>
    </row>
    <row r="243">
      <c r="A243" s="38">
        <v>239.0</v>
      </c>
      <c r="B243" s="67" t="s">
        <v>994</v>
      </c>
      <c r="C243" s="82" t="str">
        <f t="shared" si="5"/>
        <v>View</v>
      </c>
      <c r="D243" s="38" t="s">
        <v>995</v>
      </c>
      <c r="E243" s="83">
        <v>0.5517</v>
      </c>
      <c r="F243" s="87" t="str">
        <f t="shared" si="6"/>
        <v>Utilities</v>
      </c>
      <c r="G243" s="71">
        <v>0.0066</v>
      </c>
      <c r="H243" s="72">
        <v>0.0066</v>
      </c>
      <c r="I243" s="72">
        <v>0.0806</v>
      </c>
      <c r="J243" s="72">
        <v>0.1248</v>
      </c>
      <c r="K243" s="72">
        <v>0.4863</v>
      </c>
      <c r="L243" s="72">
        <v>0.2015</v>
      </c>
      <c r="M243" s="72">
        <v>0.8445</v>
      </c>
      <c r="N243" s="73">
        <v>0.5548</v>
      </c>
      <c r="O243" s="73">
        <v>1.1294</v>
      </c>
      <c r="P243" s="73">
        <v>0.9521</v>
      </c>
      <c r="Q243" s="72">
        <v>0.2015</v>
      </c>
      <c r="R243" s="89">
        <v>3.96</v>
      </c>
      <c r="S243" s="91">
        <v>39.416349</v>
      </c>
      <c r="T243" s="93">
        <v>34.0</v>
      </c>
      <c r="U243" s="91">
        <v>3680.851287</v>
      </c>
      <c r="V243" s="95"/>
      <c r="W243" s="97">
        <v>0.02</v>
      </c>
      <c r="X243" s="99">
        <v>0.0176</v>
      </c>
      <c r="Y243" s="100">
        <v>86.0</v>
      </c>
      <c r="Z243" s="100">
        <v>15.0</v>
      </c>
      <c r="AA243" s="97">
        <v>0.0104</v>
      </c>
      <c r="AB243" s="100">
        <v>0.74</v>
      </c>
      <c r="AC243" s="102" t="s">
        <v>578</v>
      </c>
      <c r="AD243" s="102" t="s">
        <v>105</v>
      </c>
      <c r="AE243" s="100">
        <v>25.1</v>
      </c>
      <c r="AF243" s="103">
        <v>29930.0</v>
      </c>
      <c r="AG243" s="100">
        <v>1.07</v>
      </c>
      <c r="AH243" s="100">
        <v>1.07</v>
      </c>
      <c r="AI243" s="103">
        <v>46017.0</v>
      </c>
      <c r="AJ243" s="100">
        <v>3.196</v>
      </c>
      <c r="AK243" s="102" t="s">
        <v>128</v>
      </c>
      <c r="AL243" s="104"/>
      <c r="AM243" s="102" t="s">
        <v>987</v>
      </c>
      <c r="AN243" s="100">
        <v>3080.0</v>
      </c>
      <c r="AO243" s="102" t="s">
        <v>110</v>
      </c>
      <c r="AP243" s="102" t="s">
        <v>110</v>
      </c>
      <c r="AQ243" s="102" t="s">
        <v>110</v>
      </c>
      <c r="AR243" s="102" t="s">
        <v>110</v>
      </c>
      <c r="AS243" s="102" t="s">
        <v>110</v>
      </c>
      <c r="AT243" s="102" t="s">
        <v>110</v>
      </c>
      <c r="AU243" s="102" t="s">
        <v>110</v>
      </c>
      <c r="AV243" s="109" t="s">
        <v>996</v>
      </c>
      <c r="AW243" s="102" t="s">
        <v>989</v>
      </c>
      <c r="AX243" s="110" t="s">
        <v>799</v>
      </c>
      <c r="AY243" s="110" t="s">
        <v>118</v>
      </c>
      <c r="AZ243" s="110" t="s">
        <v>990</v>
      </c>
    </row>
    <row r="244">
      <c r="A244" s="38">
        <v>240.0</v>
      </c>
      <c r="B244" s="67" t="s">
        <v>997</v>
      </c>
      <c r="C244" s="82" t="str">
        <f t="shared" si="5"/>
        <v>View</v>
      </c>
      <c r="D244" s="38" t="s">
        <v>998</v>
      </c>
      <c r="E244" s="83">
        <v>0.5811</v>
      </c>
      <c r="F244" s="87" t="str">
        <f t="shared" si="6"/>
        <v>Utilities</v>
      </c>
      <c r="G244" s="71">
        <v>0.0099</v>
      </c>
      <c r="H244" s="72">
        <v>-8.0E-4</v>
      </c>
      <c r="I244" s="72">
        <v>0.0392</v>
      </c>
      <c r="J244" s="72">
        <v>0.0929</v>
      </c>
      <c r="K244" s="72">
        <v>0.3975</v>
      </c>
      <c r="L244" s="72">
        <v>0.1904</v>
      </c>
      <c r="M244" s="72">
        <v>0.7733</v>
      </c>
      <c r="N244" s="73">
        <v>0.6221</v>
      </c>
      <c r="O244" s="73">
        <v>1.1309</v>
      </c>
      <c r="P244" s="73">
        <v>0.9179</v>
      </c>
      <c r="Q244" s="72">
        <v>0.1904</v>
      </c>
      <c r="R244" s="89">
        <v>3.96</v>
      </c>
      <c r="S244" s="91">
        <v>-37.409796</v>
      </c>
      <c r="T244" s="93">
        <v>48.0</v>
      </c>
      <c r="U244" s="91">
        <v>487.55218</v>
      </c>
      <c r="V244" s="95"/>
      <c r="W244" s="97">
        <v>0.0208</v>
      </c>
      <c r="X244" s="99">
        <v>0.0228</v>
      </c>
      <c r="Y244" s="100">
        <v>100.0</v>
      </c>
      <c r="Z244" s="100">
        <v>43.0</v>
      </c>
      <c r="AA244" s="97">
        <v>0.0088</v>
      </c>
      <c r="AB244" s="100">
        <v>0.69</v>
      </c>
      <c r="AC244" s="102" t="s">
        <v>578</v>
      </c>
      <c r="AD244" s="102" t="s">
        <v>105</v>
      </c>
      <c r="AE244" s="100">
        <v>20.74</v>
      </c>
      <c r="AF244" s="103">
        <v>32638.0</v>
      </c>
      <c r="AG244" s="100">
        <v>12.76</v>
      </c>
      <c r="AH244" s="100">
        <v>6.85</v>
      </c>
      <c r="AI244" s="103">
        <v>46020.0</v>
      </c>
      <c r="AJ244" s="100">
        <v>0.1053</v>
      </c>
      <c r="AK244" s="102" t="s">
        <v>128</v>
      </c>
      <c r="AL244" s="104"/>
      <c r="AM244" s="102" t="s">
        <v>987</v>
      </c>
      <c r="AN244" s="100">
        <v>3080.0</v>
      </c>
      <c r="AO244" s="102" t="s">
        <v>110</v>
      </c>
      <c r="AP244" s="102" t="s">
        <v>110</v>
      </c>
      <c r="AQ244" s="102" t="s">
        <v>110</v>
      </c>
      <c r="AR244" s="102" t="s">
        <v>110</v>
      </c>
      <c r="AS244" s="102" t="s">
        <v>110</v>
      </c>
      <c r="AT244" s="102" t="s">
        <v>110</v>
      </c>
      <c r="AU244" s="102" t="s">
        <v>110</v>
      </c>
      <c r="AV244" s="109" t="s">
        <v>999</v>
      </c>
      <c r="AW244" s="102" t="s">
        <v>989</v>
      </c>
      <c r="AX244" s="110" t="s">
        <v>799</v>
      </c>
      <c r="AY244" s="110" t="s">
        <v>118</v>
      </c>
      <c r="AZ244" s="110" t="s">
        <v>990</v>
      </c>
    </row>
    <row r="245">
      <c r="A245" s="38">
        <v>241.0</v>
      </c>
      <c r="B245" s="67" t="s">
        <v>1000</v>
      </c>
      <c r="C245" s="82" t="str">
        <f t="shared" si="5"/>
        <v>View</v>
      </c>
      <c r="D245" s="38" t="s">
        <v>1001</v>
      </c>
      <c r="E245" s="83">
        <v>0.6106</v>
      </c>
      <c r="F245" s="87" t="str">
        <f t="shared" si="6"/>
        <v>Utilities</v>
      </c>
      <c r="G245" s="71">
        <v>0.0061</v>
      </c>
      <c r="H245" s="72">
        <v>-4.0E-4</v>
      </c>
      <c r="I245" s="72">
        <v>0.0746</v>
      </c>
      <c r="J245" s="72">
        <v>0.1918</v>
      </c>
      <c r="K245" s="72">
        <v>0.4894</v>
      </c>
      <c r="L245" s="72">
        <v>0.2188</v>
      </c>
      <c r="M245" s="72">
        <v>0.8216</v>
      </c>
      <c r="N245" s="73">
        <v>0.5783</v>
      </c>
      <c r="O245" s="73">
        <v>1.1245</v>
      </c>
      <c r="P245" s="73">
        <v>0.9137</v>
      </c>
      <c r="Q245" s="72">
        <v>0.2188</v>
      </c>
      <c r="R245" s="89">
        <v>3.57</v>
      </c>
      <c r="S245" s="91">
        <v>21.218888</v>
      </c>
      <c r="T245" s="93">
        <v>43.0</v>
      </c>
      <c r="U245" s="91">
        <v>1823.053026</v>
      </c>
      <c r="V245" s="95"/>
      <c r="W245" s="97">
        <v>0.025</v>
      </c>
      <c r="X245" s="99">
        <v>0.0229</v>
      </c>
      <c r="Y245" s="100">
        <v>14.0</v>
      </c>
      <c r="Z245" s="100">
        <v>10.0</v>
      </c>
      <c r="AA245" s="97">
        <v>0.0101</v>
      </c>
      <c r="AB245" s="100">
        <v>0.79</v>
      </c>
      <c r="AC245" s="102" t="s">
        <v>578</v>
      </c>
      <c r="AD245" s="102" t="s">
        <v>201</v>
      </c>
      <c r="AE245" s="100">
        <v>17.35</v>
      </c>
      <c r="AF245" s="103">
        <v>39210.0</v>
      </c>
      <c r="AG245" s="100">
        <v>18.67</v>
      </c>
      <c r="AH245" s="100">
        <v>5.01</v>
      </c>
      <c r="AI245" s="103">
        <v>46003.0</v>
      </c>
      <c r="AJ245" s="100">
        <v>0.344</v>
      </c>
      <c r="AK245" s="102" t="s">
        <v>128</v>
      </c>
      <c r="AL245" s="102" t="s">
        <v>129</v>
      </c>
      <c r="AM245" s="102" t="s">
        <v>987</v>
      </c>
      <c r="AN245" s="100">
        <v>3080.0</v>
      </c>
      <c r="AO245" s="102" t="s">
        <v>110</v>
      </c>
      <c r="AP245" s="102" t="s">
        <v>110</v>
      </c>
      <c r="AQ245" s="102" t="s">
        <v>110</v>
      </c>
      <c r="AR245" s="102" t="s">
        <v>110</v>
      </c>
      <c r="AS245" s="102" t="s">
        <v>110</v>
      </c>
      <c r="AT245" s="102" t="s">
        <v>110</v>
      </c>
      <c r="AU245" s="102" t="s">
        <v>110</v>
      </c>
      <c r="AV245" s="109" t="s">
        <v>1002</v>
      </c>
      <c r="AW245" s="102" t="s">
        <v>989</v>
      </c>
      <c r="AX245" s="110" t="s">
        <v>799</v>
      </c>
      <c r="AY245" s="110" t="s">
        <v>132</v>
      </c>
      <c r="AZ245" s="110" t="s">
        <v>990</v>
      </c>
    </row>
    <row r="246">
      <c r="A246" s="38">
        <v>242.0</v>
      </c>
      <c r="B246" s="67" t="s">
        <v>1003</v>
      </c>
      <c r="C246" s="82" t="str">
        <f t="shared" si="5"/>
        <v>View</v>
      </c>
      <c r="D246" s="38" t="s">
        <v>1004</v>
      </c>
      <c r="E246" s="83">
        <v>0.4844</v>
      </c>
      <c r="F246" s="87" t="str">
        <f t="shared" si="6"/>
        <v>Utilities</v>
      </c>
      <c r="G246" s="71">
        <v>0.004</v>
      </c>
      <c r="H246" s="72">
        <v>-0.0021</v>
      </c>
      <c r="I246" s="72">
        <v>0.0614</v>
      </c>
      <c r="J246" s="72">
        <v>0.1494</v>
      </c>
      <c r="K246" s="72">
        <v>0.4123</v>
      </c>
      <c r="L246" s="72">
        <v>0.2186</v>
      </c>
      <c r="M246" s="72">
        <v>0.7389</v>
      </c>
      <c r="N246" s="73">
        <v>0.4946</v>
      </c>
      <c r="O246" s="73">
        <v>0.9688</v>
      </c>
      <c r="P246" s="73">
        <v>0.7891</v>
      </c>
      <c r="Q246" s="72">
        <v>0.2186</v>
      </c>
      <c r="R246" s="89">
        <v>3.22</v>
      </c>
      <c r="S246" s="91">
        <v>29.763096</v>
      </c>
      <c r="T246" s="93">
        <v>33.0</v>
      </c>
      <c r="U246" s="91">
        <v>504.010316</v>
      </c>
      <c r="V246" s="95"/>
      <c r="W246" s="97">
        <v>0.0276</v>
      </c>
      <c r="X246" s="99">
        <v>0.0255</v>
      </c>
      <c r="Y246" s="100">
        <v>35.0</v>
      </c>
      <c r="Z246" s="100">
        <v>29.0</v>
      </c>
      <c r="AA246" s="97">
        <v>0.01</v>
      </c>
      <c r="AB246" s="100">
        <v>0.73</v>
      </c>
      <c r="AC246" s="102" t="s">
        <v>578</v>
      </c>
      <c r="AD246" s="102" t="s">
        <v>105</v>
      </c>
      <c r="AE246" s="100">
        <v>19.03</v>
      </c>
      <c r="AF246" s="103">
        <v>39022.0</v>
      </c>
      <c r="AG246" s="100">
        <v>7.74</v>
      </c>
      <c r="AH246" s="100">
        <v>5.35</v>
      </c>
      <c r="AI246" s="103">
        <v>46013.0</v>
      </c>
      <c r="AJ246" s="100">
        <v>0.484</v>
      </c>
      <c r="AK246" s="102" t="s">
        <v>128</v>
      </c>
      <c r="AL246" s="102" t="s">
        <v>129</v>
      </c>
      <c r="AM246" s="102" t="s">
        <v>987</v>
      </c>
      <c r="AN246" s="100">
        <v>3080.0</v>
      </c>
      <c r="AO246" s="102" t="s">
        <v>110</v>
      </c>
      <c r="AP246" s="102" t="s">
        <v>110</v>
      </c>
      <c r="AQ246" s="102" t="s">
        <v>110</v>
      </c>
      <c r="AR246" s="102" t="s">
        <v>110</v>
      </c>
      <c r="AS246" s="102" t="s">
        <v>110</v>
      </c>
      <c r="AT246" s="102" t="s">
        <v>110</v>
      </c>
      <c r="AU246" s="102" t="s">
        <v>110</v>
      </c>
      <c r="AV246" s="109" t="s">
        <v>1005</v>
      </c>
      <c r="AW246" s="102" t="s">
        <v>989</v>
      </c>
      <c r="AX246" s="110" t="s">
        <v>799</v>
      </c>
      <c r="AY246" s="110" t="s">
        <v>132</v>
      </c>
      <c r="AZ246" s="110" t="s">
        <v>990</v>
      </c>
    </row>
    <row r="247">
      <c r="A247" s="38">
        <v>243.0</v>
      </c>
      <c r="B247" s="67" t="s">
        <v>987</v>
      </c>
      <c r="C247" s="82" t="str">
        <f t="shared" si="5"/>
        <v>View</v>
      </c>
      <c r="D247" s="38" t="s">
        <v>1006</v>
      </c>
      <c r="E247" s="83">
        <v>0.335</v>
      </c>
      <c r="F247" s="87" t="str">
        <f t="shared" si="6"/>
        <v>Utilities</v>
      </c>
      <c r="G247" s="71">
        <v>8.0E-4</v>
      </c>
      <c r="H247" s="72">
        <v>2.0E-4</v>
      </c>
      <c r="I247" s="72">
        <v>0.0583</v>
      </c>
      <c r="J247" s="72">
        <v>0.1394</v>
      </c>
      <c r="K247" s="72">
        <v>0.3451</v>
      </c>
      <c r="L247" s="72">
        <v>0.2526</v>
      </c>
      <c r="M247" s="72">
        <v>0.6263</v>
      </c>
      <c r="N247" s="73">
        <v>0.3804</v>
      </c>
      <c r="O247" s="73">
        <v>0.6694</v>
      </c>
      <c r="P247" s="73">
        <v>0.618</v>
      </c>
      <c r="Q247" s="72">
        <v>0.2526</v>
      </c>
      <c r="R247" s="89">
        <v>2.31</v>
      </c>
      <c r="S247" s="91">
        <v>1612.441102</v>
      </c>
      <c r="T247" s="93">
        <v>34.0</v>
      </c>
      <c r="U247" s="91">
        <v>21917.5301</v>
      </c>
      <c r="V247" s="100" t="s">
        <v>156</v>
      </c>
      <c r="W247" s="97">
        <v>0.0277</v>
      </c>
      <c r="X247" s="99">
        <v>0.0271</v>
      </c>
      <c r="Y247" s="100">
        <v>64.0</v>
      </c>
      <c r="Z247" s="100">
        <v>72.0</v>
      </c>
      <c r="AA247" s="97">
        <v>0.0103</v>
      </c>
      <c r="AB247" s="100">
        <v>0.72</v>
      </c>
      <c r="AC247" s="102" t="s">
        <v>578</v>
      </c>
      <c r="AD247" s="102" t="s">
        <v>105</v>
      </c>
      <c r="AE247" s="100">
        <v>21.15</v>
      </c>
      <c r="AF247" s="103">
        <v>36145.0</v>
      </c>
      <c r="AG247" s="100">
        <v>10.93</v>
      </c>
      <c r="AH247" s="100">
        <v>1.62</v>
      </c>
      <c r="AI247" s="103">
        <v>46013.0</v>
      </c>
      <c r="AJ247" s="100">
        <v>0.3172</v>
      </c>
      <c r="AK247" s="102" t="s">
        <v>128</v>
      </c>
      <c r="AL247" s="102" t="s">
        <v>129</v>
      </c>
      <c r="AM247" s="102" t="s">
        <v>987</v>
      </c>
      <c r="AN247" s="100">
        <v>3080.0</v>
      </c>
      <c r="AO247" s="102" t="s">
        <v>110</v>
      </c>
      <c r="AP247" s="102" t="s">
        <v>110</v>
      </c>
      <c r="AQ247" s="102" t="s">
        <v>110</v>
      </c>
      <c r="AR247" s="102" t="s">
        <v>110</v>
      </c>
      <c r="AS247" s="102" t="s">
        <v>110</v>
      </c>
      <c r="AT247" s="102" t="s">
        <v>110</v>
      </c>
      <c r="AU247" s="102" t="s">
        <v>110</v>
      </c>
      <c r="AV247" s="109" t="s">
        <v>1007</v>
      </c>
      <c r="AW247" s="102" t="s">
        <v>989</v>
      </c>
      <c r="AX247" s="110" t="s">
        <v>799</v>
      </c>
      <c r="AY247" s="110" t="s">
        <v>132</v>
      </c>
      <c r="AZ247" s="110" t="s">
        <v>990</v>
      </c>
    </row>
    <row r="248">
      <c r="A248" s="38">
        <v>244.0</v>
      </c>
      <c r="B248" s="67" t="s">
        <v>1008</v>
      </c>
      <c r="C248" s="82" t="str">
        <f t="shared" si="5"/>
        <v>View</v>
      </c>
      <c r="D248" s="38" t="s">
        <v>1009</v>
      </c>
      <c r="E248" s="83">
        <v>0.7273</v>
      </c>
      <c r="F248" s="87" t="str">
        <f t="shared" si="6"/>
        <v>Utilities</v>
      </c>
      <c r="G248" s="71">
        <v>0.0243</v>
      </c>
      <c r="H248" s="72">
        <v>0.0134</v>
      </c>
      <c r="I248" s="72">
        <v>0.07</v>
      </c>
      <c r="J248" s="72">
        <v>0.2134</v>
      </c>
      <c r="K248" s="72">
        <v>0.6168</v>
      </c>
      <c r="L248" s="72">
        <v>0.2459</v>
      </c>
      <c r="M248" s="72">
        <v>0.6435</v>
      </c>
      <c r="N248" s="73">
        <v>0.3595</v>
      </c>
      <c r="O248" s="73">
        <v>1.4748</v>
      </c>
      <c r="P248" s="73">
        <v>0.5385</v>
      </c>
      <c r="Q248" s="72">
        <v>0.265</v>
      </c>
      <c r="R248" s="89">
        <v>2.3</v>
      </c>
      <c r="S248" s="91" t="s">
        <v>110</v>
      </c>
      <c r="T248" s="93">
        <v>64.0</v>
      </c>
      <c r="U248" s="91">
        <v>3114.794826</v>
      </c>
      <c r="V248" s="95"/>
      <c r="W248" s="97">
        <v>0.0</v>
      </c>
      <c r="X248" s="99">
        <v>0.0634</v>
      </c>
      <c r="Y248" s="100">
        <v>1.0</v>
      </c>
      <c r="Z248" s="100">
        <v>1.0</v>
      </c>
      <c r="AA248" s="97">
        <v>0.0103</v>
      </c>
      <c r="AB248" s="100">
        <v>0.95</v>
      </c>
      <c r="AC248" s="102" t="s">
        <v>578</v>
      </c>
      <c r="AD248" s="102" t="s">
        <v>1010</v>
      </c>
      <c r="AE248" s="100">
        <v>23.61</v>
      </c>
      <c r="AF248" s="103">
        <v>38041.0</v>
      </c>
      <c r="AG248" s="100">
        <v>8.76</v>
      </c>
      <c r="AH248" s="100">
        <v>2.17</v>
      </c>
      <c r="AI248" s="103">
        <v>46022.0</v>
      </c>
      <c r="AJ248" s="100">
        <v>0.2</v>
      </c>
      <c r="AK248" s="102" t="s">
        <v>160</v>
      </c>
      <c r="AL248" s="102" t="s">
        <v>1011</v>
      </c>
      <c r="AM248" s="102" t="s">
        <v>987</v>
      </c>
      <c r="AN248" s="100">
        <v>3080.0</v>
      </c>
      <c r="AO248" s="102" t="s">
        <v>110</v>
      </c>
      <c r="AP248" s="102" t="s">
        <v>110</v>
      </c>
      <c r="AQ248" s="102" t="s">
        <v>110</v>
      </c>
      <c r="AR248" s="102" t="s">
        <v>110</v>
      </c>
      <c r="AS248" s="102" t="s">
        <v>110</v>
      </c>
      <c r="AT248" s="102" t="s">
        <v>110</v>
      </c>
      <c r="AU248" s="102" t="s">
        <v>110</v>
      </c>
      <c r="AV248" s="109" t="s">
        <v>1012</v>
      </c>
      <c r="AW248" s="102" t="s">
        <v>989</v>
      </c>
      <c r="AX248" s="110" t="s">
        <v>799</v>
      </c>
      <c r="AY248" s="110" t="s">
        <v>620</v>
      </c>
      <c r="AZ248" s="110" t="s">
        <v>990</v>
      </c>
    </row>
    <row r="249">
      <c r="A249" s="38">
        <v>245.0</v>
      </c>
      <c r="B249" s="67" t="s">
        <v>1013</v>
      </c>
      <c r="C249" s="82" t="str">
        <f t="shared" si="5"/>
        <v>View</v>
      </c>
      <c r="D249" s="38" t="s">
        <v>1014</v>
      </c>
      <c r="E249" s="83">
        <v>0.7739</v>
      </c>
      <c r="F249" s="87" t="str">
        <f t="shared" si="6"/>
        <v>Utilities</v>
      </c>
      <c r="G249" s="71">
        <v>0.0108</v>
      </c>
      <c r="H249" s="72">
        <v>0.0082</v>
      </c>
      <c r="I249" s="72">
        <v>0.0722</v>
      </c>
      <c r="J249" s="72">
        <v>0.2389</v>
      </c>
      <c r="K249" s="72">
        <v>0.54</v>
      </c>
      <c r="L249" s="72">
        <v>0.2359</v>
      </c>
      <c r="M249" s="72">
        <v>0.4752</v>
      </c>
      <c r="N249" s="73">
        <v>0.2683</v>
      </c>
      <c r="O249" s="73">
        <v>1.5194</v>
      </c>
      <c r="P249" s="73">
        <v>0.4122</v>
      </c>
      <c r="Q249" s="72">
        <v>0.2742</v>
      </c>
      <c r="R249" s="89">
        <v>1.7</v>
      </c>
      <c r="S249" s="91" t="s">
        <v>110</v>
      </c>
      <c r="T249" s="93">
        <v>148.0</v>
      </c>
      <c r="U249" s="91">
        <v>566.276953</v>
      </c>
      <c r="V249" s="95"/>
      <c r="W249" s="97">
        <v>0.0</v>
      </c>
      <c r="X249" s="99">
        <v>0.063</v>
      </c>
      <c r="Y249" s="100">
        <v>25.0</v>
      </c>
      <c r="Z249" s="100">
        <v>50.0</v>
      </c>
      <c r="AA249" s="97">
        <v>0.0099</v>
      </c>
      <c r="AB249" s="100">
        <v>0.84</v>
      </c>
      <c r="AC249" s="102" t="s">
        <v>578</v>
      </c>
      <c r="AD249" s="102" t="s">
        <v>1015</v>
      </c>
      <c r="AE249" s="100">
        <v>20.0</v>
      </c>
      <c r="AF249" s="103">
        <v>40870.0</v>
      </c>
      <c r="AG249" s="100">
        <v>14.12</v>
      </c>
      <c r="AH249" s="100">
        <v>2.59</v>
      </c>
      <c r="AI249" s="103">
        <v>46013.0</v>
      </c>
      <c r="AJ249" s="100">
        <v>0.136</v>
      </c>
      <c r="AK249" s="102" t="s">
        <v>160</v>
      </c>
      <c r="AL249" s="102" t="s">
        <v>618</v>
      </c>
      <c r="AM249" s="102" t="s">
        <v>987</v>
      </c>
      <c r="AN249" s="100">
        <v>3080.0</v>
      </c>
      <c r="AO249" s="102" t="s">
        <v>110</v>
      </c>
      <c r="AP249" s="102" t="s">
        <v>110</v>
      </c>
      <c r="AQ249" s="102" t="s">
        <v>110</v>
      </c>
      <c r="AR249" s="102" t="s">
        <v>110</v>
      </c>
      <c r="AS249" s="102" t="s">
        <v>110</v>
      </c>
      <c r="AT249" s="102" t="s">
        <v>110</v>
      </c>
      <c r="AU249" s="102" t="s">
        <v>110</v>
      </c>
      <c r="AV249" s="109" t="s">
        <v>1016</v>
      </c>
      <c r="AW249" s="102" t="s">
        <v>989</v>
      </c>
      <c r="AX249" s="110" t="s">
        <v>799</v>
      </c>
      <c r="AY249" s="110" t="s">
        <v>620</v>
      </c>
      <c r="AZ249" s="110" t="s">
        <v>990</v>
      </c>
    </row>
    <row r="250">
      <c r="A250" s="38">
        <v>246.0</v>
      </c>
      <c r="B250" s="67" t="s">
        <v>1017</v>
      </c>
      <c r="C250" s="82" t="str">
        <f t="shared" si="5"/>
        <v>View</v>
      </c>
      <c r="D250" s="38" t="s">
        <v>1018</v>
      </c>
      <c r="E250" s="83">
        <v>0.3606</v>
      </c>
      <c r="F250" s="87" t="str">
        <f t="shared" si="6"/>
        <v>Real Estate</v>
      </c>
      <c r="G250" s="71">
        <v>0.0101</v>
      </c>
      <c r="H250" s="72">
        <v>6.0E-4</v>
      </c>
      <c r="I250" s="72">
        <v>0.0134</v>
      </c>
      <c r="J250" s="72">
        <v>0.0216</v>
      </c>
      <c r="K250" s="72">
        <v>0.3507</v>
      </c>
      <c r="L250" s="72">
        <v>0.3049</v>
      </c>
      <c r="M250" s="72">
        <v>0.503</v>
      </c>
      <c r="N250" s="73">
        <v>0.2421</v>
      </c>
      <c r="O250" s="73">
        <v>0.6319</v>
      </c>
      <c r="P250" s="73">
        <v>0.326</v>
      </c>
      <c r="Q250" s="72">
        <v>0.346</v>
      </c>
      <c r="R250" s="89">
        <v>1.3</v>
      </c>
      <c r="S250" s="91">
        <v>69.156412</v>
      </c>
      <c r="T250" s="93">
        <v>38.0</v>
      </c>
      <c r="U250" s="91">
        <v>220.616626</v>
      </c>
      <c r="V250" s="95"/>
      <c r="W250" s="97">
        <v>0.029</v>
      </c>
      <c r="X250" s="99">
        <v>0.0212</v>
      </c>
      <c r="Y250" s="100">
        <v>43.0</v>
      </c>
      <c r="Z250" s="100">
        <v>4.0</v>
      </c>
      <c r="AA250" s="97">
        <v>0.0112</v>
      </c>
      <c r="AB250" s="100">
        <v>1.1</v>
      </c>
      <c r="AC250" s="102" t="s">
        <v>578</v>
      </c>
      <c r="AD250" s="102" t="s">
        <v>105</v>
      </c>
      <c r="AE250" s="100">
        <v>38.94</v>
      </c>
      <c r="AF250" s="103">
        <v>42880.0</v>
      </c>
      <c r="AG250" s="100">
        <v>14.96</v>
      </c>
      <c r="AH250" s="100">
        <v>7.48</v>
      </c>
      <c r="AI250" s="103">
        <v>46002.0</v>
      </c>
      <c r="AJ250" s="100">
        <v>0.0211</v>
      </c>
      <c r="AK250" s="102" t="s">
        <v>128</v>
      </c>
      <c r="AL250" s="104"/>
      <c r="AM250" s="102" t="s">
        <v>1019</v>
      </c>
      <c r="AN250" s="100">
        <v>3090.0</v>
      </c>
      <c r="AO250" s="102" t="s">
        <v>110</v>
      </c>
      <c r="AP250" s="102" t="s">
        <v>110</v>
      </c>
      <c r="AQ250" s="102" t="s">
        <v>110</v>
      </c>
      <c r="AR250" s="102" t="s">
        <v>110</v>
      </c>
      <c r="AS250" s="102" t="s">
        <v>110</v>
      </c>
      <c r="AT250" s="102" t="s">
        <v>110</v>
      </c>
      <c r="AU250" s="102" t="s">
        <v>110</v>
      </c>
      <c r="AV250" s="109" t="s">
        <v>1020</v>
      </c>
      <c r="AW250" s="102" t="s">
        <v>1021</v>
      </c>
      <c r="AX250" s="110" t="s">
        <v>799</v>
      </c>
      <c r="AY250" s="110" t="s">
        <v>118</v>
      </c>
      <c r="AZ250" s="110" t="s">
        <v>1022</v>
      </c>
    </row>
    <row r="251">
      <c r="A251" s="38">
        <v>247.0</v>
      </c>
      <c r="B251" s="67" t="s">
        <v>1023</v>
      </c>
      <c r="C251" s="82" t="str">
        <f t="shared" si="5"/>
        <v>View</v>
      </c>
      <c r="D251" s="38" t="s">
        <v>1024</v>
      </c>
      <c r="E251" s="83">
        <v>0.2038</v>
      </c>
      <c r="F251" s="87" t="str">
        <f t="shared" si="6"/>
        <v>Real Estate</v>
      </c>
      <c r="G251" s="71">
        <v>8.0E-4</v>
      </c>
      <c r="H251" s="72">
        <v>0.0014</v>
      </c>
      <c r="I251" s="72">
        <v>0.0168</v>
      </c>
      <c r="J251" s="72">
        <v>0.0217</v>
      </c>
      <c r="K251" s="72">
        <v>0.2784</v>
      </c>
      <c r="L251" s="72">
        <v>0.3093</v>
      </c>
      <c r="M251" s="72">
        <v>0.4218</v>
      </c>
      <c r="N251" s="73">
        <v>0.18</v>
      </c>
      <c r="O251" s="73">
        <v>0.3576</v>
      </c>
      <c r="P251" s="73">
        <v>0.256</v>
      </c>
      <c r="Q251" s="72">
        <v>0.31</v>
      </c>
      <c r="R251" s="89">
        <v>1.19</v>
      </c>
      <c r="S251" s="91">
        <v>284.237823</v>
      </c>
      <c r="T251" s="93">
        <v>138.0</v>
      </c>
      <c r="U251" s="91">
        <v>3260.69279</v>
      </c>
      <c r="V251" s="95"/>
      <c r="W251" s="97">
        <v>0.0318</v>
      </c>
      <c r="X251" s="99">
        <v>0.0306</v>
      </c>
      <c r="Y251" s="100">
        <v>44.0</v>
      </c>
      <c r="Z251" s="100">
        <v>13.0</v>
      </c>
      <c r="AA251" s="97">
        <v>0.0113</v>
      </c>
      <c r="AB251" s="100">
        <v>1.09</v>
      </c>
      <c r="AC251" s="102" t="s">
        <v>578</v>
      </c>
      <c r="AD251" s="102" t="s">
        <v>182</v>
      </c>
      <c r="AE251" s="100">
        <v>30.36</v>
      </c>
      <c r="AF251" s="103">
        <v>39203.0</v>
      </c>
      <c r="AG251" s="100">
        <v>13.34</v>
      </c>
      <c r="AH251" s="100">
        <v>0.75</v>
      </c>
      <c r="AI251" s="103">
        <v>46007.0</v>
      </c>
      <c r="AJ251" s="100">
        <v>0.6955</v>
      </c>
      <c r="AK251" s="102" t="s">
        <v>128</v>
      </c>
      <c r="AL251" s="102" t="s">
        <v>129</v>
      </c>
      <c r="AM251" s="102" t="s">
        <v>1019</v>
      </c>
      <c r="AN251" s="100">
        <v>3090.0</v>
      </c>
      <c r="AO251" s="102" t="s">
        <v>110</v>
      </c>
      <c r="AP251" s="102" t="s">
        <v>110</v>
      </c>
      <c r="AQ251" s="102" t="s">
        <v>110</v>
      </c>
      <c r="AR251" s="102" t="s">
        <v>110</v>
      </c>
      <c r="AS251" s="102" t="s">
        <v>110</v>
      </c>
      <c r="AT251" s="102" t="s">
        <v>110</v>
      </c>
      <c r="AU251" s="102" t="s">
        <v>110</v>
      </c>
      <c r="AV251" s="109" t="s">
        <v>1025</v>
      </c>
      <c r="AW251" s="102" t="s">
        <v>1021</v>
      </c>
      <c r="AX251" s="110" t="s">
        <v>799</v>
      </c>
      <c r="AY251" s="110" t="s">
        <v>132</v>
      </c>
      <c r="AZ251" s="110" t="s">
        <v>1022</v>
      </c>
    </row>
    <row r="252">
      <c r="A252" s="38">
        <v>248.0</v>
      </c>
      <c r="B252" s="67" t="s">
        <v>1026</v>
      </c>
      <c r="C252" s="82" t="str">
        <f t="shared" si="5"/>
        <v>View</v>
      </c>
      <c r="D252" s="38" t="s">
        <v>1027</v>
      </c>
      <c r="E252" s="83">
        <v>0.7893</v>
      </c>
      <c r="F252" s="87" t="str">
        <f t="shared" si="6"/>
        <v>Real Estate</v>
      </c>
      <c r="G252" s="71">
        <v>0.005</v>
      </c>
      <c r="H252" s="72">
        <v>0.0531</v>
      </c>
      <c r="I252" s="72">
        <v>0.1894</v>
      </c>
      <c r="J252" s="72">
        <v>0.3223</v>
      </c>
      <c r="K252" s="72">
        <v>0.8167</v>
      </c>
      <c r="L252" s="72">
        <v>0.3315</v>
      </c>
      <c r="M252" s="72">
        <v>0.5561</v>
      </c>
      <c r="N252" s="73">
        <v>0.2107</v>
      </c>
      <c r="O252" s="73">
        <v>1.4267</v>
      </c>
      <c r="P252" s="73">
        <v>0.3196</v>
      </c>
      <c r="Q252" s="72">
        <v>0.3901</v>
      </c>
      <c r="R252" s="89">
        <v>1.18</v>
      </c>
      <c r="S252" s="91">
        <v>404.286844</v>
      </c>
      <c r="T252" s="93">
        <v>27.0</v>
      </c>
      <c r="U252" s="91">
        <v>790.755656</v>
      </c>
      <c r="V252" s="95"/>
      <c r="W252" s="97">
        <v>0.0125</v>
      </c>
      <c r="X252" s="99">
        <v>0.0104</v>
      </c>
      <c r="Y252" s="100">
        <v>1.0</v>
      </c>
      <c r="Z252" s="100">
        <v>1.0</v>
      </c>
      <c r="AA252" s="97">
        <v>0.0131</v>
      </c>
      <c r="AB252" s="100">
        <v>1.14</v>
      </c>
      <c r="AC252" s="102" t="s">
        <v>578</v>
      </c>
      <c r="AD252" s="102" t="s">
        <v>456</v>
      </c>
      <c r="AE252" s="100">
        <v>17.43</v>
      </c>
      <c r="AF252" s="103">
        <v>44131.0</v>
      </c>
      <c r="AG252" s="100">
        <v>5.18</v>
      </c>
      <c r="AH252" s="100">
        <v>3.76</v>
      </c>
      <c r="AI252" s="103">
        <v>46021.0</v>
      </c>
      <c r="AJ252" s="100">
        <v>0.1352</v>
      </c>
      <c r="AK252" s="102" t="s">
        <v>135</v>
      </c>
      <c r="AL252" s="102" t="s">
        <v>279</v>
      </c>
      <c r="AM252" s="102" t="s">
        <v>1019</v>
      </c>
      <c r="AN252" s="100">
        <v>3090.0</v>
      </c>
      <c r="AO252" s="102" t="s">
        <v>110</v>
      </c>
      <c r="AP252" s="102" t="s">
        <v>110</v>
      </c>
      <c r="AQ252" s="102" t="s">
        <v>110</v>
      </c>
      <c r="AR252" s="102" t="s">
        <v>110</v>
      </c>
      <c r="AS252" s="102" t="s">
        <v>110</v>
      </c>
      <c r="AT252" s="102" t="s">
        <v>110</v>
      </c>
      <c r="AU252" s="102" t="s">
        <v>110</v>
      </c>
      <c r="AV252" s="109" t="s">
        <v>1028</v>
      </c>
      <c r="AW252" s="102" t="s">
        <v>1021</v>
      </c>
      <c r="AX252" s="110" t="s">
        <v>799</v>
      </c>
      <c r="AY252" s="110" t="s">
        <v>132</v>
      </c>
      <c r="AZ252" s="110" t="s">
        <v>1022</v>
      </c>
    </row>
    <row r="253">
      <c r="A253" s="38">
        <v>249.0</v>
      </c>
      <c r="B253" s="67" t="s">
        <v>1029</v>
      </c>
      <c r="C253" s="82" t="str">
        <f t="shared" si="5"/>
        <v>View</v>
      </c>
      <c r="D253" s="38" t="s">
        <v>1030</v>
      </c>
      <c r="E253" s="83">
        <v>0.1928</v>
      </c>
      <c r="F253" s="87" t="str">
        <f t="shared" si="6"/>
        <v>Real Estate</v>
      </c>
      <c r="G253" s="71">
        <v>0.0011</v>
      </c>
      <c r="H253" s="72">
        <v>1.0E-4</v>
      </c>
      <c r="I253" s="72">
        <v>0.0127</v>
      </c>
      <c r="J253" s="72">
        <v>0.0157</v>
      </c>
      <c r="K253" s="72">
        <v>0.2682</v>
      </c>
      <c r="L253" s="72">
        <v>0.31</v>
      </c>
      <c r="M253" s="72">
        <v>0.4051</v>
      </c>
      <c r="N253" s="73">
        <v>0.1682</v>
      </c>
      <c r="O253" s="73">
        <v>0.3374</v>
      </c>
      <c r="P253" s="73">
        <v>0.2393</v>
      </c>
      <c r="Q253" s="72">
        <v>0.3114</v>
      </c>
      <c r="R253" s="89">
        <v>1.14</v>
      </c>
      <c r="S253" s="91">
        <v>35.787271</v>
      </c>
      <c r="T253" s="93">
        <v>115.0</v>
      </c>
      <c r="U253" s="91">
        <v>969.682968</v>
      </c>
      <c r="V253" s="95"/>
      <c r="W253" s="97">
        <v>0.04</v>
      </c>
      <c r="X253" s="99">
        <v>0.0324</v>
      </c>
      <c r="Y253" s="100">
        <v>53.0</v>
      </c>
      <c r="Z253" s="100">
        <v>19.0</v>
      </c>
      <c r="AA253" s="97">
        <v>0.0113</v>
      </c>
      <c r="AB253" s="100">
        <v>1.09</v>
      </c>
      <c r="AC253" s="102" t="s">
        <v>578</v>
      </c>
      <c r="AD253" s="102" t="s">
        <v>152</v>
      </c>
      <c r="AE253" s="100">
        <v>30.45</v>
      </c>
      <c r="AF253" s="103">
        <v>43266.0</v>
      </c>
      <c r="AG253" s="100">
        <v>7.55</v>
      </c>
      <c r="AH253" s="100">
        <v>0.84</v>
      </c>
      <c r="AI253" s="103">
        <v>46014.0</v>
      </c>
      <c r="AJ253" s="100">
        <v>1.0221</v>
      </c>
      <c r="AK253" s="102" t="s">
        <v>128</v>
      </c>
      <c r="AL253" s="102" t="s">
        <v>169</v>
      </c>
      <c r="AM253" s="102" t="s">
        <v>1019</v>
      </c>
      <c r="AN253" s="100">
        <v>3090.0</v>
      </c>
      <c r="AO253" s="102" t="s">
        <v>110</v>
      </c>
      <c r="AP253" s="102" t="s">
        <v>110</v>
      </c>
      <c r="AQ253" s="102" t="s">
        <v>110</v>
      </c>
      <c r="AR253" s="102" t="s">
        <v>110</v>
      </c>
      <c r="AS253" s="102" t="s">
        <v>110</v>
      </c>
      <c r="AT253" s="102" t="s">
        <v>110</v>
      </c>
      <c r="AU253" s="102" t="s">
        <v>110</v>
      </c>
      <c r="AV253" s="109" t="s">
        <v>1031</v>
      </c>
      <c r="AW253" s="102" t="s">
        <v>1021</v>
      </c>
      <c r="AX253" s="110" t="s">
        <v>799</v>
      </c>
      <c r="AY253" s="110" t="s">
        <v>132</v>
      </c>
      <c r="AZ253" s="110" t="s">
        <v>1022</v>
      </c>
    </row>
    <row r="254">
      <c r="A254" s="38">
        <v>250.0</v>
      </c>
      <c r="B254" s="67" t="s">
        <v>1032</v>
      </c>
      <c r="C254" s="82" t="str">
        <f t="shared" si="5"/>
        <v>View</v>
      </c>
      <c r="D254" s="38" t="s">
        <v>1033</v>
      </c>
      <c r="E254" s="83">
        <v>0.1803</v>
      </c>
      <c r="F254" s="87" t="str">
        <f t="shared" si="6"/>
        <v>Real Estate</v>
      </c>
      <c r="G254" s="71">
        <v>0.0079</v>
      </c>
      <c r="H254" s="72">
        <v>-6.0E-4</v>
      </c>
      <c r="I254" s="72">
        <v>1.0E-4</v>
      </c>
      <c r="J254" s="72">
        <v>0.0019</v>
      </c>
      <c r="K254" s="72">
        <v>0.2586</v>
      </c>
      <c r="L254" s="72">
        <v>0.3278</v>
      </c>
      <c r="M254" s="72">
        <v>0.4188</v>
      </c>
      <c r="N254" s="73">
        <v>0.176</v>
      </c>
      <c r="O254" s="73">
        <v>0.3245</v>
      </c>
      <c r="P254" s="73">
        <v>0.2496</v>
      </c>
      <c r="Q254" s="72">
        <v>0.3278</v>
      </c>
      <c r="R254" s="89">
        <v>1.12</v>
      </c>
      <c r="S254" s="91">
        <v>-26.274024</v>
      </c>
      <c r="T254" s="93">
        <v>33.0</v>
      </c>
      <c r="U254" s="91">
        <v>332.280841</v>
      </c>
      <c r="V254" s="95"/>
      <c r="W254" s="97">
        <v>0.0289</v>
      </c>
      <c r="X254" s="99">
        <v>0.0283</v>
      </c>
      <c r="Y254" s="100">
        <v>69.0</v>
      </c>
      <c r="Z254" s="100">
        <v>25.0</v>
      </c>
      <c r="AA254" s="97">
        <v>0.0111</v>
      </c>
      <c r="AB254" s="100">
        <v>1.08</v>
      </c>
      <c r="AC254" s="102" t="s">
        <v>578</v>
      </c>
      <c r="AD254" s="102" t="s">
        <v>1034</v>
      </c>
      <c r="AE254" s="100">
        <v>32.74</v>
      </c>
      <c r="AF254" s="103">
        <v>41955.0</v>
      </c>
      <c r="AG254" s="100">
        <v>27.02</v>
      </c>
      <c r="AH254" s="100">
        <v>18.39</v>
      </c>
      <c r="AI254" s="103">
        <v>46009.0</v>
      </c>
      <c r="AJ254" s="100">
        <v>0.8289</v>
      </c>
      <c r="AK254" s="102" t="s">
        <v>128</v>
      </c>
      <c r="AL254" s="104"/>
      <c r="AM254" s="102" t="s">
        <v>1019</v>
      </c>
      <c r="AN254" s="100">
        <v>3090.0</v>
      </c>
      <c r="AO254" s="102" t="s">
        <v>110</v>
      </c>
      <c r="AP254" s="102" t="s">
        <v>110</v>
      </c>
      <c r="AQ254" s="102" t="s">
        <v>110</v>
      </c>
      <c r="AR254" s="102" t="s">
        <v>110</v>
      </c>
      <c r="AS254" s="102" t="s">
        <v>110</v>
      </c>
      <c r="AT254" s="102" t="s">
        <v>110</v>
      </c>
      <c r="AU254" s="102" t="s">
        <v>110</v>
      </c>
      <c r="AV254" s="109" t="s">
        <v>1035</v>
      </c>
      <c r="AW254" s="102" t="s">
        <v>1021</v>
      </c>
      <c r="AX254" s="110" t="s">
        <v>799</v>
      </c>
      <c r="AY254" s="110" t="s">
        <v>118</v>
      </c>
      <c r="AZ254" s="110" t="s">
        <v>1022</v>
      </c>
    </row>
    <row r="255">
      <c r="A255" s="38">
        <v>251.0</v>
      </c>
      <c r="B255" s="67" t="s">
        <v>1036</v>
      </c>
      <c r="C255" s="82" t="str">
        <f t="shared" si="5"/>
        <v>View</v>
      </c>
      <c r="D255" s="38" t="s">
        <v>1037</v>
      </c>
      <c r="E255" s="83">
        <v>0.4788</v>
      </c>
      <c r="F255" s="87" t="str">
        <f t="shared" si="6"/>
        <v>Real Estate</v>
      </c>
      <c r="G255" s="71">
        <v>0.008</v>
      </c>
      <c r="H255" s="72">
        <v>0.0105</v>
      </c>
      <c r="I255" s="72">
        <v>0.0451</v>
      </c>
      <c r="J255" s="72">
        <v>0.0396</v>
      </c>
      <c r="K255" s="72">
        <v>0.4277</v>
      </c>
      <c r="L255" s="72">
        <v>0.3131</v>
      </c>
      <c r="M255" s="72">
        <v>0.3654</v>
      </c>
      <c r="N255" s="73">
        <v>0.1479</v>
      </c>
      <c r="O255" s="73">
        <v>0.8073</v>
      </c>
      <c r="P255" s="73">
        <v>0.1951</v>
      </c>
      <c r="Q255" s="72">
        <v>0.3285</v>
      </c>
      <c r="R255" s="89">
        <v>0.98</v>
      </c>
      <c r="S255" s="91">
        <v>5.826554</v>
      </c>
      <c r="T255" s="93">
        <v>37.0</v>
      </c>
      <c r="U255" s="91">
        <v>261.577909</v>
      </c>
      <c r="V255" s="95"/>
      <c r="W255" s="97">
        <v>0.0</v>
      </c>
      <c r="X255" s="99">
        <v>0.0168</v>
      </c>
      <c r="Y255" s="100">
        <v>11.0</v>
      </c>
      <c r="Z255" s="100">
        <v>2.0</v>
      </c>
      <c r="AA255" s="97">
        <v>0.0107</v>
      </c>
      <c r="AB255" s="100">
        <v>1.03</v>
      </c>
      <c r="AC255" s="102" t="s">
        <v>578</v>
      </c>
      <c r="AD255" s="102" t="s">
        <v>1038</v>
      </c>
      <c r="AE255" s="100">
        <v>31.93</v>
      </c>
      <c r="AF255" s="103">
        <v>43098.0</v>
      </c>
      <c r="AG255" s="100">
        <v>7.93</v>
      </c>
      <c r="AH255" s="100">
        <v>7.93</v>
      </c>
      <c r="AI255" s="103">
        <v>46007.0</v>
      </c>
      <c r="AJ255" s="100">
        <v>0.0507</v>
      </c>
      <c r="AK255" s="102" t="s">
        <v>128</v>
      </c>
      <c r="AL255" s="104"/>
      <c r="AM255" s="102" t="s">
        <v>1019</v>
      </c>
      <c r="AN255" s="100">
        <v>3090.0</v>
      </c>
      <c r="AO255" s="102" t="s">
        <v>110</v>
      </c>
      <c r="AP255" s="102" t="s">
        <v>110</v>
      </c>
      <c r="AQ255" s="102" t="s">
        <v>110</v>
      </c>
      <c r="AR255" s="102" t="s">
        <v>110</v>
      </c>
      <c r="AS255" s="102" t="s">
        <v>110</v>
      </c>
      <c r="AT255" s="102" t="s">
        <v>110</v>
      </c>
      <c r="AU255" s="102" t="s">
        <v>110</v>
      </c>
      <c r="AV255" s="109" t="s">
        <v>1039</v>
      </c>
      <c r="AW255" s="102" t="s">
        <v>1021</v>
      </c>
      <c r="AX255" s="110" t="s">
        <v>799</v>
      </c>
      <c r="AY255" s="110" t="s">
        <v>118</v>
      </c>
      <c r="AZ255" s="110" t="s">
        <v>1022</v>
      </c>
    </row>
    <row r="256">
      <c r="A256" s="38">
        <v>252.0</v>
      </c>
      <c r="B256" s="67" t="s">
        <v>1040</v>
      </c>
      <c r="C256" s="82" t="str">
        <f t="shared" si="5"/>
        <v>View</v>
      </c>
      <c r="D256" s="38" t="s">
        <v>1041</v>
      </c>
      <c r="E256" s="83">
        <v>0.2141</v>
      </c>
      <c r="F256" s="87" t="str">
        <f t="shared" si="6"/>
        <v>Real Estate</v>
      </c>
      <c r="G256" s="71">
        <v>0.0352</v>
      </c>
      <c r="H256" s="72">
        <v>-0.0039</v>
      </c>
      <c r="I256" s="72">
        <v>0.0091</v>
      </c>
      <c r="J256" s="72">
        <v>-0.0363</v>
      </c>
      <c r="K256" s="72">
        <v>0.2986</v>
      </c>
      <c r="L256" s="72">
        <v>0.4552</v>
      </c>
      <c r="M256" s="72">
        <v>0.4142</v>
      </c>
      <c r="N256" s="73">
        <v>0.1469</v>
      </c>
      <c r="O256" s="73">
        <v>0.3757</v>
      </c>
      <c r="P256" s="73">
        <v>0.2112</v>
      </c>
      <c r="Q256" s="72">
        <v>0.4552</v>
      </c>
      <c r="R256" s="89">
        <v>0.83</v>
      </c>
      <c r="S256" s="91" t="s">
        <v>110</v>
      </c>
      <c r="T256" s="93">
        <v>92.0</v>
      </c>
      <c r="U256" s="91">
        <v>245.297078</v>
      </c>
      <c r="V256" s="95"/>
      <c r="W256" s="97">
        <v>0.0</v>
      </c>
      <c r="X256" s="99">
        <v>0.0891</v>
      </c>
      <c r="Y256" s="100">
        <v>100.0</v>
      </c>
      <c r="Z256" s="100">
        <v>50.0</v>
      </c>
      <c r="AA256" s="97">
        <v>0.0131</v>
      </c>
      <c r="AB256" s="100">
        <v>1.32</v>
      </c>
      <c r="AC256" s="102" t="s">
        <v>578</v>
      </c>
      <c r="AD256" s="104"/>
      <c r="AE256" s="100">
        <v>30.79</v>
      </c>
      <c r="AF256" s="103">
        <v>37210.0</v>
      </c>
      <c r="AG256" s="100">
        <v>19.72</v>
      </c>
      <c r="AH256" s="100">
        <v>6.33</v>
      </c>
      <c r="AI256" s="103">
        <v>46006.0</v>
      </c>
      <c r="AJ256" s="100">
        <v>0.17</v>
      </c>
      <c r="AK256" s="102" t="s">
        <v>128</v>
      </c>
      <c r="AL256" s="102" t="s">
        <v>618</v>
      </c>
      <c r="AM256" s="102" t="s">
        <v>1019</v>
      </c>
      <c r="AN256" s="100">
        <v>3090.0</v>
      </c>
      <c r="AO256" s="102" t="s">
        <v>110</v>
      </c>
      <c r="AP256" s="102" t="s">
        <v>110</v>
      </c>
      <c r="AQ256" s="102" t="s">
        <v>110</v>
      </c>
      <c r="AR256" s="102" t="s">
        <v>110</v>
      </c>
      <c r="AS256" s="102" t="s">
        <v>110</v>
      </c>
      <c r="AT256" s="102" t="s">
        <v>110</v>
      </c>
      <c r="AU256" s="102" t="s">
        <v>110</v>
      </c>
      <c r="AV256" s="109" t="s">
        <v>1042</v>
      </c>
      <c r="AW256" s="102" t="s">
        <v>1021</v>
      </c>
      <c r="AX256" s="110" t="s">
        <v>799</v>
      </c>
      <c r="AY256" s="110" t="s">
        <v>620</v>
      </c>
      <c r="AZ256" s="110" t="s">
        <v>1022</v>
      </c>
    </row>
    <row r="257">
      <c r="A257" s="38">
        <v>253.0</v>
      </c>
      <c r="B257" s="67" t="s">
        <v>1019</v>
      </c>
      <c r="C257" s="82" t="str">
        <f t="shared" si="5"/>
        <v>View</v>
      </c>
      <c r="D257" s="38" t="s">
        <v>1043</v>
      </c>
      <c r="E257" s="83">
        <v>0.1023</v>
      </c>
      <c r="F257" s="87" t="str">
        <f t="shared" si="6"/>
        <v>Real Estate</v>
      </c>
      <c r="G257" s="71">
        <v>0.0013</v>
      </c>
      <c r="H257" s="72">
        <v>0.0026</v>
      </c>
      <c r="I257" s="72">
        <v>0.0041</v>
      </c>
      <c r="J257" s="72">
        <v>0.031</v>
      </c>
      <c r="K257" s="72">
        <v>0.2177</v>
      </c>
      <c r="L257" s="72">
        <v>0.345</v>
      </c>
      <c r="M257" s="72">
        <v>0.2975</v>
      </c>
      <c r="N257" s="73">
        <v>0.0765</v>
      </c>
      <c r="O257" s="73">
        <v>0.1795</v>
      </c>
      <c r="P257" s="73">
        <v>0.1097</v>
      </c>
      <c r="Q257" s="72">
        <v>0.345</v>
      </c>
      <c r="R257" s="89">
        <v>0.74</v>
      </c>
      <c r="S257" s="91">
        <v>420.508918</v>
      </c>
      <c r="T257" s="93">
        <v>167.0</v>
      </c>
      <c r="U257" s="91">
        <v>33868.78613</v>
      </c>
      <c r="V257" s="100" t="s">
        <v>156</v>
      </c>
      <c r="W257" s="97">
        <v>0.0283</v>
      </c>
      <c r="X257" s="99">
        <v>0.0391</v>
      </c>
      <c r="Y257" s="100">
        <v>21.0</v>
      </c>
      <c r="Z257" s="100">
        <v>44.0</v>
      </c>
      <c r="AA257" s="97">
        <v>0.0112</v>
      </c>
      <c r="AB257" s="100">
        <v>1.12</v>
      </c>
      <c r="AC257" s="102" t="s">
        <v>578</v>
      </c>
      <c r="AD257" s="102" t="s">
        <v>245</v>
      </c>
      <c r="AE257" s="100">
        <v>31.81</v>
      </c>
      <c r="AF257" s="103">
        <v>38253.0</v>
      </c>
      <c r="AG257" s="100">
        <v>29.66</v>
      </c>
      <c r="AH257" s="100">
        <v>0.87</v>
      </c>
      <c r="AI257" s="103">
        <v>46013.0</v>
      </c>
      <c r="AJ257" s="100">
        <v>0.8005</v>
      </c>
      <c r="AK257" s="102" t="s">
        <v>128</v>
      </c>
      <c r="AL257" s="102" t="s">
        <v>129</v>
      </c>
      <c r="AM257" s="102" t="s">
        <v>1019</v>
      </c>
      <c r="AN257" s="100">
        <v>3090.0</v>
      </c>
      <c r="AO257" s="102" t="s">
        <v>110</v>
      </c>
      <c r="AP257" s="102" t="s">
        <v>110</v>
      </c>
      <c r="AQ257" s="102" t="s">
        <v>110</v>
      </c>
      <c r="AR257" s="102" t="s">
        <v>110</v>
      </c>
      <c r="AS257" s="102" t="s">
        <v>110</v>
      </c>
      <c r="AT257" s="102" t="s">
        <v>110</v>
      </c>
      <c r="AU257" s="102" t="s">
        <v>110</v>
      </c>
      <c r="AV257" s="109" t="s">
        <v>1044</v>
      </c>
      <c r="AW257" s="102" t="s">
        <v>1021</v>
      </c>
      <c r="AX257" s="110" t="s">
        <v>799</v>
      </c>
      <c r="AY257" s="110" t="s">
        <v>132</v>
      </c>
      <c r="AZ257" s="110" t="s">
        <v>1022</v>
      </c>
    </row>
    <row r="258">
      <c r="A258" s="38">
        <v>254.0</v>
      </c>
      <c r="B258" s="67" t="s">
        <v>1045</v>
      </c>
      <c r="C258" s="82" t="str">
        <f t="shared" si="5"/>
        <v>View</v>
      </c>
      <c r="D258" s="38" t="s">
        <v>1046</v>
      </c>
      <c r="E258" s="83">
        <v>0.2988</v>
      </c>
      <c r="F258" s="87" t="str">
        <f t="shared" si="6"/>
        <v>Real Estate</v>
      </c>
      <c r="G258" s="71">
        <v>0.0312</v>
      </c>
      <c r="H258" s="72">
        <v>-0.0066</v>
      </c>
      <c r="I258" s="72">
        <v>-0.0169</v>
      </c>
      <c r="J258" s="72">
        <v>-0.0547</v>
      </c>
      <c r="K258" s="72">
        <v>0.3257</v>
      </c>
      <c r="L258" s="72">
        <v>0.4227</v>
      </c>
      <c r="M258" s="72">
        <v>0.2734</v>
      </c>
      <c r="N258" s="73">
        <v>-0.0147</v>
      </c>
      <c r="O258" s="73">
        <v>0.5314</v>
      </c>
      <c r="P258" s="73">
        <v>-0.0224</v>
      </c>
      <c r="Q258" s="72">
        <v>0.4227</v>
      </c>
      <c r="R258" s="89">
        <v>0.36</v>
      </c>
      <c r="S258" s="91" t="s">
        <v>110</v>
      </c>
      <c r="T258" s="93">
        <v>91.0</v>
      </c>
      <c r="U258" s="91">
        <v>213.529377</v>
      </c>
      <c r="V258" s="95"/>
      <c r="W258" s="97">
        <v>0.0</v>
      </c>
      <c r="X258" s="99">
        <v>0.124</v>
      </c>
      <c r="Y258" s="100">
        <v>84.0</v>
      </c>
      <c r="Z258" s="100">
        <v>34.0</v>
      </c>
      <c r="AA258" s="97">
        <v>0.0135</v>
      </c>
      <c r="AB258" s="100">
        <v>1.29</v>
      </c>
      <c r="AC258" s="102" t="s">
        <v>578</v>
      </c>
      <c r="AD258" s="102" t="s">
        <v>1047</v>
      </c>
      <c r="AE258" s="100">
        <v>28.19</v>
      </c>
      <c r="AF258" s="103">
        <v>37925.0</v>
      </c>
      <c r="AG258" s="100">
        <v>22.19</v>
      </c>
      <c r="AH258" s="100">
        <v>0.05</v>
      </c>
      <c r="AI258" s="103">
        <v>46006.0</v>
      </c>
      <c r="AJ258" s="100">
        <v>0.0312</v>
      </c>
      <c r="AK258" s="102" t="s">
        <v>160</v>
      </c>
      <c r="AL258" s="102" t="s">
        <v>1011</v>
      </c>
      <c r="AM258" s="102" t="s">
        <v>1019</v>
      </c>
      <c r="AN258" s="100">
        <v>3090.0</v>
      </c>
      <c r="AO258" s="102" t="s">
        <v>110</v>
      </c>
      <c r="AP258" s="102" t="s">
        <v>110</v>
      </c>
      <c r="AQ258" s="102" t="s">
        <v>110</v>
      </c>
      <c r="AR258" s="102" t="s">
        <v>110</v>
      </c>
      <c r="AS258" s="102" t="s">
        <v>110</v>
      </c>
      <c r="AT258" s="102" t="s">
        <v>110</v>
      </c>
      <c r="AU258" s="102" t="s">
        <v>110</v>
      </c>
      <c r="AV258" s="109" t="s">
        <v>1048</v>
      </c>
      <c r="AW258" s="102" t="s">
        <v>1021</v>
      </c>
      <c r="AX258" s="110" t="s">
        <v>799</v>
      </c>
      <c r="AY258" s="110" t="s">
        <v>620</v>
      </c>
      <c r="AZ258" s="110" t="s">
        <v>1022</v>
      </c>
    </row>
    <row r="259">
      <c r="A259" s="38">
        <v>255.0</v>
      </c>
      <c r="B259" s="67" t="s">
        <v>1049</v>
      </c>
      <c r="C259" s="82" t="str">
        <f t="shared" si="5"/>
        <v>View</v>
      </c>
      <c r="D259" s="38" t="s">
        <v>1050</v>
      </c>
      <c r="E259" s="83">
        <v>0.675</v>
      </c>
      <c r="F259" s="87" t="str">
        <f t="shared" si="6"/>
        <v>Global Real Estate</v>
      </c>
      <c r="G259" s="71">
        <v>0.0115</v>
      </c>
      <c r="H259" s="72">
        <v>0.0146</v>
      </c>
      <c r="I259" s="72">
        <v>0.0493</v>
      </c>
      <c r="J259" s="72">
        <v>0.1291</v>
      </c>
      <c r="K259" s="72">
        <v>0.5787</v>
      </c>
      <c r="L259" s="72">
        <v>0.3077</v>
      </c>
      <c r="M259" s="72">
        <v>0.5478</v>
      </c>
      <c r="N259" s="73">
        <v>0.3087</v>
      </c>
      <c r="O259" s="73">
        <v>1.338</v>
      </c>
      <c r="P259" s="73">
        <v>0.4921</v>
      </c>
      <c r="Q259" s="72">
        <v>0.3189</v>
      </c>
      <c r="R259" s="89">
        <v>1.6</v>
      </c>
      <c r="S259" s="91">
        <v>-5.842882</v>
      </c>
      <c r="T259" s="93">
        <v>43.0</v>
      </c>
      <c r="U259" s="91">
        <v>359.174152</v>
      </c>
      <c r="V259" s="95"/>
      <c r="W259" s="97">
        <v>0.0</v>
      </c>
      <c r="X259" s="99">
        <v>0.012</v>
      </c>
      <c r="Y259" s="100">
        <v>19.0</v>
      </c>
      <c r="Z259" s="100">
        <v>1.0</v>
      </c>
      <c r="AA259" s="97">
        <v>0.0106</v>
      </c>
      <c r="AB259" s="100">
        <v>1.14</v>
      </c>
      <c r="AC259" s="102" t="s">
        <v>578</v>
      </c>
      <c r="AD259" s="102" t="s">
        <v>744</v>
      </c>
      <c r="AE259" s="100">
        <v>16.13</v>
      </c>
      <c r="AF259" s="103">
        <v>36055.0</v>
      </c>
      <c r="AG259" s="100">
        <v>15.23</v>
      </c>
      <c r="AH259" s="100">
        <v>12.92</v>
      </c>
      <c r="AI259" s="103">
        <v>46001.0</v>
      </c>
      <c r="AJ259" s="100">
        <v>1.4007</v>
      </c>
      <c r="AK259" s="102" t="s">
        <v>107</v>
      </c>
      <c r="AL259" s="104"/>
      <c r="AM259" s="102" t="s">
        <v>1051</v>
      </c>
      <c r="AN259" s="100">
        <v>3100.0</v>
      </c>
      <c r="AO259" s="102" t="s">
        <v>110</v>
      </c>
      <c r="AP259" s="102" t="s">
        <v>110</v>
      </c>
      <c r="AQ259" s="102" t="s">
        <v>110</v>
      </c>
      <c r="AR259" s="102" t="s">
        <v>110</v>
      </c>
      <c r="AS259" s="102" t="s">
        <v>110</v>
      </c>
      <c r="AT259" s="102" t="s">
        <v>110</v>
      </c>
      <c r="AU259" s="102" t="s">
        <v>110</v>
      </c>
      <c r="AV259" s="109" t="s">
        <v>1052</v>
      </c>
      <c r="AW259" s="102" t="s">
        <v>1053</v>
      </c>
      <c r="AX259" s="110" t="s">
        <v>799</v>
      </c>
      <c r="AY259" s="110" t="s">
        <v>118</v>
      </c>
      <c r="AZ259" s="110" t="s">
        <v>1054</v>
      </c>
    </row>
    <row r="260">
      <c r="A260" s="38">
        <v>256.0</v>
      </c>
      <c r="B260" s="67" t="s">
        <v>1055</v>
      </c>
      <c r="C260" s="82" t="str">
        <f t="shared" si="5"/>
        <v>View</v>
      </c>
      <c r="D260" s="38" t="s">
        <v>1056</v>
      </c>
      <c r="E260" s="83">
        <v>0.2814</v>
      </c>
      <c r="F260" s="87" t="str">
        <f t="shared" si="6"/>
        <v>Global Real Estate</v>
      </c>
      <c r="G260" s="71">
        <v>0.0091</v>
      </c>
      <c r="H260" s="72">
        <v>0.0022</v>
      </c>
      <c r="I260" s="72">
        <v>0.0348</v>
      </c>
      <c r="J260" s="72">
        <v>0.0642</v>
      </c>
      <c r="K260" s="72">
        <v>0.2951</v>
      </c>
      <c r="L260" s="72">
        <v>0.3173</v>
      </c>
      <c r="M260" s="72">
        <v>0.2982</v>
      </c>
      <c r="N260" s="73">
        <v>0.1012</v>
      </c>
      <c r="O260" s="73">
        <v>0.4866</v>
      </c>
      <c r="P260" s="73">
        <v>0.1362</v>
      </c>
      <c r="Q260" s="72">
        <v>0.3371</v>
      </c>
      <c r="R260" s="89">
        <v>0.81</v>
      </c>
      <c r="S260" s="91">
        <v>-99.137392</v>
      </c>
      <c r="T260" s="93">
        <v>70.0</v>
      </c>
      <c r="U260" s="91">
        <v>783.871329</v>
      </c>
      <c r="V260" s="95"/>
      <c r="W260" s="97">
        <v>0.0185</v>
      </c>
      <c r="X260" s="99">
        <v>0.0323</v>
      </c>
      <c r="Y260" s="100">
        <v>83.0</v>
      </c>
      <c r="Z260" s="100">
        <v>8.0</v>
      </c>
      <c r="AA260" s="97">
        <v>0.0098</v>
      </c>
      <c r="AB260" s="100">
        <v>1.01</v>
      </c>
      <c r="AC260" s="102" t="s">
        <v>578</v>
      </c>
      <c r="AD260" s="102" t="s">
        <v>1057</v>
      </c>
      <c r="AE260" s="100">
        <v>20.37</v>
      </c>
      <c r="AF260" s="103">
        <v>40662.0</v>
      </c>
      <c r="AG260" s="100">
        <v>14.69</v>
      </c>
      <c r="AH260" s="100">
        <v>5.0</v>
      </c>
      <c r="AI260" s="103">
        <v>46007.0</v>
      </c>
      <c r="AJ260" s="100">
        <v>0.4331</v>
      </c>
      <c r="AK260" s="102" t="s">
        <v>107</v>
      </c>
      <c r="AL260" s="104"/>
      <c r="AM260" s="102" t="s">
        <v>1051</v>
      </c>
      <c r="AN260" s="100">
        <v>3100.0</v>
      </c>
      <c r="AO260" s="102" t="s">
        <v>110</v>
      </c>
      <c r="AP260" s="102" t="s">
        <v>110</v>
      </c>
      <c r="AQ260" s="102" t="s">
        <v>110</v>
      </c>
      <c r="AR260" s="102" t="s">
        <v>110</v>
      </c>
      <c r="AS260" s="102" t="s">
        <v>110</v>
      </c>
      <c r="AT260" s="102" t="s">
        <v>110</v>
      </c>
      <c r="AU260" s="102" t="s">
        <v>110</v>
      </c>
      <c r="AV260" s="109" t="s">
        <v>1058</v>
      </c>
      <c r="AW260" s="102" t="s">
        <v>1053</v>
      </c>
      <c r="AX260" s="110" t="s">
        <v>799</v>
      </c>
      <c r="AY260" s="110" t="s">
        <v>118</v>
      </c>
      <c r="AZ260" s="110" t="s">
        <v>1054</v>
      </c>
    </row>
    <row r="261">
      <c r="A261" s="38">
        <v>257.0</v>
      </c>
      <c r="B261" s="67" t="s">
        <v>1059</v>
      </c>
      <c r="C261" s="82" t="str">
        <f t="shared" si="5"/>
        <v>View</v>
      </c>
      <c r="D261" s="38" t="s">
        <v>1060</v>
      </c>
      <c r="E261" s="83">
        <v>0.2363</v>
      </c>
      <c r="F261" s="87" t="str">
        <f t="shared" si="6"/>
        <v>Global Real Estate</v>
      </c>
      <c r="G261" s="71">
        <v>0.0105</v>
      </c>
      <c r="H261" s="72">
        <v>0.0023</v>
      </c>
      <c r="I261" s="72">
        <v>0.0237</v>
      </c>
      <c r="J261" s="72">
        <v>0.0896</v>
      </c>
      <c r="K261" s="72">
        <v>0.2828</v>
      </c>
      <c r="L261" s="72">
        <v>0.3063</v>
      </c>
      <c r="M261" s="72">
        <v>0.268</v>
      </c>
      <c r="N261" s="73">
        <v>0.0725</v>
      </c>
      <c r="O261" s="73">
        <v>0.4326</v>
      </c>
      <c r="P261" s="73">
        <v>0.1018</v>
      </c>
      <c r="Q261" s="72">
        <v>0.3186</v>
      </c>
      <c r="R261" s="89">
        <v>0.76</v>
      </c>
      <c r="S261" s="91">
        <v>-8.326086</v>
      </c>
      <c r="T261" s="93">
        <v>108.0</v>
      </c>
      <c r="U261" s="91">
        <v>303.604746</v>
      </c>
      <c r="V261" s="95"/>
      <c r="W261" s="97">
        <v>0.0</v>
      </c>
      <c r="X261" s="99">
        <v>0.031</v>
      </c>
      <c r="Y261" s="100">
        <v>44.0</v>
      </c>
      <c r="Z261" s="100">
        <v>14.0</v>
      </c>
      <c r="AA261" s="97">
        <v>0.0096</v>
      </c>
      <c r="AB261" s="100">
        <v>1.04</v>
      </c>
      <c r="AC261" s="102" t="s">
        <v>578</v>
      </c>
      <c r="AD261" s="102" t="s">
        <v>744</v>
      </c>
      <c r="AE261" s="100">
        <v>24.07</v>
      </c>
      <c r="AF261" s="103">
        <v>39080.0</v>
      </c>
      <c r="AG261" s="100">
        <v>19.02</v>
      </c>
      <c r="AH261" s="100">
        <v>12.55</v>
      </c>
      <c r="AI261" s="103">
        <v>46020.0</v>
      </c>
      <c r="AJ261" s="100">
        <v>0.2647</v>
      </c>
      <c r="AK261" s="102" t="s">
        <v>107</v>
      </c>
      <c r="AL261" s="104"/>
      <c r="AM261" s="102" t="s">
        <v>1051</v>
      </c>
      <c r="AN261" s="100">
        <v>3100.0</v>
      </c>
      <c r="AO261" s="102" t="s">
        <v>110</v>
      </c>
      <c r="AP261" s="102" t="s">
        <v>110</v>
      </c>
      <c r="AQ261" s="102" t="s">
        <v>110</v>
      </c>
      <c r="AR261" s="102" t="s">
        <v>110</v>
      </c>
      <c r="AS261" s="102" t="s">
        <v>110</v>
      </c>
      <c r="AT261" s="102" t="s">
        <v>110</v>
      </c>
      <c r="AU261" s="102" t="s">
        <v>110</v>
      </c>
      <c r="AV261" s="109" t="s">
        <v>1061</v>
      </c>
      <c r="AW261" s="102" t="s">
        <v>1053</v>
      </c>
      <c r="AX261" s="110" t="s">
        <v>799</v>
      </c>
      <c r="AY261" s="110" t="s">
        <v>118</v>
      </c>
      <c r="AZ261" s="110" t="s">
        <v>1054</v>
      </c>
    </row>
    <row r="262">
      <c r="A262" s="38">
        <v>258.0</v>
      </c>
      <c r="B262" s="67" t="s">
        <v>1062</v>
      </c>
      <c r="C262" s="82" t="str">
        <f t="shared" si="5"/>
        <v>View</v>
      </c>
      <c r="D262" s="38" t="s">
        <v>1063</v>
      </c>
      <c r="E262" s="83">
        <v>0.2133</v>
      </c>
      <c r="F262" s="87" t="str">
        <f t="shared" si="6"/>
        <v>Global Real Estate</v>
      </c>
      <c r="G262" s="71">
        <v>0.0045</v>
      </c>
      <c r="H262" s="72">
        <v>0.0047</v>
      </c>
      <c r="I262" s="72">
        <v>0.0169</v>
      </c>
      <c r="J262" s="72">
        <v>0.0845</v>
      </c>
      <c r="K262" s="72">
        <v>0.26</v>
      </c>
      <c r="L262" s="72">
        <v>0.3507</v>
      </c>
      <c r="M262" s="72">
        <v>0.2299</v>
      </c>
      <c r="N262" s="73">
        <v>0.0356</v>
      </c>
      <c r="O262" s="73">
        <v>0.3725</v>
      </c>
      <c r="P262" s="73">
        <v>0.0473</v>
      </c>
      <c r="Q262" s="72">
        <v>0.3507</v>
      </c>
      <c r="R262" s="89">
        <v>0.59</v>
      </c>
      <c r="S262" s="91">
        <v>-60.574517</v>
      </c>
      <c r="T262" s="93">
        <v>150.0</v>
      </c>
      <c r="U262" s="91">
        <v>342.552559</v>
      </c>
      <c r="V262" s="95"/>
      <c r="W262" s="97">
        <v>0.03</v>
      </c>
      <c r="X262" s="99">
        <v>0.0473</v>
      </c>
      <c r="Y262" s="100">
        <v>51.0</v>
      </c>
      <c r="Z262" s="100">
        <v>22.0</v>
      </c>
      <c r="AA262" s="97">
        <v>0.0096</v>
      </c>
      <c r="AB262" s="100">
        <v>1.03</v>
      </c>
      <c r="AC262" s="102" t="s">
        <v>578</v>
      </c>
      <c r="AD262" s="102" t="s">
        <v>744</v>
      </c>
      <c r="AE262" s="100">
        <v>18.62</v>
      </c>
      <c r="AF262" s="103">
        <v>41583.0</v>
      </c>
      <c r="AG262" s="100">
        <v>12.16</v>
      </c>
      <c r="AH262" s="100">
        <v>1.84</v>
      </c>
      <c r="AI262" s="103">
        <v>46010.0</v>
      </c>
      <c r="AJ262" s="100">
        <v>1.5692</v>
      </c>
      <c r="AK262" s="102" t="s">
        <v>128</v>
      </c>
      <c r="AL262" s="102" t="s">
        <v>129</v>
      </c>
      <c r="AM262" s="102" t="s">
        <v>1051</v>
      </c>
      <c r="AN262" s="100">
        <v>3100.0</v>
      </c>
      <c r="AO262" s="102" t="s">
        <v>110</v>
      </c>
      <c r="AP262" s="102" t="s">
        <v>110</v>
      </c>
      <c r="AQ262" s="102" t="s">
        <v>110</v>
      </c>
      <c r="AR262" s="102" t="s">
        <v>110</v>
      </c>
      <c r="AS262" s="102" t="s">
        <v>110</v>
      </c>
      <c r="AT262" s="102" t="s">
        <v>110</v>
      </c>
      <c r="AU262" s="102" t="s">
        <v>110</v>
      </c>
      <c r="AV262" s="109" t="s">
        <v>1064</v>
      </c>
      <c r="AW262" s="102" t="s">
        <v>1053</v>
      </c>
      <c r="AX262" s="110" t="s">
        <v>799</v>
      </c>
      <c r="AY262" s="110" t="s">
        <v>132</v>
      </c>
      <c r="AZ262" s="110" t="s">
        <v>1054</v>
      </c>
    </row>
    <row r="263">
      <c r="A263" s="38">
        <v>259.0</v>
      </c>
      <c r="B263" s="67" t="s">
        <v>1065</v>
      </c>
      <c r="C263" s="82" t="str">
        <f t="shared" si="5"/>
        <v>View</v>
      </c>
      <c r="D263" s="38" t="s">
        <v>1066</v>
      </c>
      <c r="E263" s="83">
        <v>0.396</v>
      </c>
      <c r="F263" s="87" t="str">
        <f t="shared" si="6"/>
        <v>Global Real Estate</v>
      </c>
      <c r="G263" s="71">
        <v>0.0274</v>
      </c>
      <c r="H263" s="72">
        <v>-0.0026</v>
      </c>
      <c r="I263" s="72">
        <v>0.0384</v>
      </c>
      <c r="J263" s="72">
        <v>0.1214</v>
      </c>
      <c r="K263" s="72">
        <v>0.3918</v>
      </c>
      <c r="L263" s="72">
        <v>0.4389</v>
      </c>
      <c r="M263" s="72">
        <v>0.2704</v>
      </c>
      <c r="N263" s="73">
        <v>0.0623</v>
      </c>
      <c r="O263" s="73">
        <v>0.6867</v>
      </c>
      <c r="P263" s="73">
        <v>0.0834</v>
      </c>
      <c r="Q263" s="72">
        <v>0.4389</v>
      </c>
      <c r="R263" s="89">
        <v>0.58</v>
      </c>
      <c r="S263" s="91" t="s">
        <v>110</v>
      </c>
      <c r="T263" s="93">
        <v>57.0</v>
      </c>
      <c r="U263" s="91">
        <v>328.404353</v>
      </c>
      <c r="V263" s="95"/>
      <c r="W263" s="97">
        <v>0.0157</v>
      </c>
      <c r="X263" s="99">
        <v>0.1253</v>
      </c>
      <c r="Y263" s="100">
        <v>1.0</v>
      </c>
      <c r="Z263" s="100">
        <v>1.0</v>
      </c>
      <c r="AA263" s="97">
        <v>0.0135</v>
      </c>
      <c r="AB263" s="100">
        <v>1.47</v>
      </c>
      <c r="AC263" s="102" t="s">
        <v>578</v>
      </c>
      <c r="AD263" s="102" t="s">
        <v>1067</v>
      </c>
      <c r="AE263" s="100">
        <v>24.93</v>
      </c>
      <c r="AF263" s="103">
        <v>39198.0</v>
      </c>
      <c r="AG263" s="100">
        <v>6.35</v>
      </c>
      <c r="AH263" s="100">
        <v>4.17</v>
      </c>
      <c r="AI263" s="103">
        <v>46022.0</v>
      </c>
      <c r="AJ263" s="100">
        <v>0.04</v>
      </c>
      <c r="AK263" s="102" t="s">
        <v>160</v>
      </c>
      <c r="AL263" s="102" t="s">
        <v>618</v>
      </c>
      <c r="AM263" s="102" t="s">
        <v>1051</v>
      </c>
      <c r="AN263" s="100">
        <v>3100.0</v>
      </c>
      <c r="AO263" s="102" t="s">
        <v>110</v>
      </c>
      <c r="AP263" s="102" t="s">
        <v>110</v>
      </c>
      <c r="AQ263" s="102" t="s">
        <v>110</v>
      </c>
      <c r="AR263" s="102" t="s">
        <v>110</v>
      </c>
      <c r="AS263" s="102" t="s">
        <v>110</v>
      </c>
      <c r="AT263" s="102" t="s">
        <v>110</v>
      </c>
      <c r="AU263" s="102" t="s">
        <v>110</v>
      </c>
      <c r="AV263" s="109" t="s">
        <v>1068</v>
      </c>
      <c r="AW263" s="102" t="s">
        <v>1053</v>
      </c>
      <c r="AX263" s="110" t="s">
        <v>799</v>
      </c>
      <c r="AY263" s="110" t="s">
        <v>620</v>
      </c>
      <c r="AZ263" s="110" t="s">
        <v>1054</v>
      </c>
    </row>
    <row r="264">
      <c r="A264" s="38">
        <v>260.0</v>
      </c>
      <c r="B264" s="67" t="s">
        <v>1069</v>
      </c>
      <c r="C264" s="82" t="str">
        <f t="shared" si="5"/>
        <v>View</v>
      </c>
      <c r="D264" s="38" t="s">
        <v>1070</v>
      </c>
      <c r="E264" s="83">
        <v>0.2419</v>
      </c>
      <c r="F264" s="87" t="str">
        <f t="shared" si="6"/>
        <v>Global Real Estate</v>
      </c>
      <c r="G264" s="71">
        <v>0.0045</v>
      </c>
      <c r="H264" s="72">
        <v>0.0048</v>
      </c>
      <c r="I264" s="72">
        <v>0.0092</v>
      </c>
      <c r="J264" s="72">
        <v>0.0635</v>
      </c>
      <c r="K264" s="72">
        <v>0.2952</v>
      </c>
      <c r="L264" s="72">
        <v>0.3401</v>
      </c>
      <c r="M264" s="72">
        <v>0.2237</v>
      </c>
      <c r="N264" s="73">
        <v>0.0201</v>
      </c>
      <c r="O264" s="73">
        <v>0.4386</v>
      </c>
      <c r="P264" s="73">
        <v>0.0289</v>
      </c>
      <c r="Q264" s="72">
        <v>0.3506</v>
      </c>
      <c r="R264" s="89">
        <v>0.55</v>
      </c>
      <c r="S264" s="91">
        <v>30.633921</v>
      </c>
      <c r="T264" s="93">
        <v>163.0</v>
      </c>
      <c r="U264" s="91">
        <v>454.405178</v>
      </c>
      <c r="V264" s="95"/>
      <c r="W264" s="97">
        <v>0.04</v>
      </c>
      <c r="X264" s="99">
        <v>0.0339</v>
      </c>
      <c r="Y264" s="100">
        <v>86.0</v>
      </c>
      <c r="Z264" s="100">
        <v>10.0</v>
      </c>
      <c r="AA264" s="97">
        <v>0.0102</v>
      </c>
      <c r="AB264" s="100">
        <v>1.1</v>
      </c>
      <c r="AC264" s="102" t="s">
        <v>578</v>
      </c>
      <c r="AD264" s="102" t="s">
        <v>456</v>
      </c>
      <c r="AE264" s="100">
        <v>22.15</v>
      </c>
      <c r="AF264" s="103">
        <v>43039.0</v>
      </c>
      <c r="AG264" s="100">
        <v>8.18</v>
      </c>
      <c r="AH264" s="100">
        <v>6.18</v>
      </c>
      <c r="AI264" s="103">
        <v>46021.0</v>
      </c>
      <c r="AJ264" s="100">
        <v>0.0673</v>
      </c>
      <c r="AK264" s="102" t="s">
        <v>128</v>
      </c>
      <c r="AL264" s="102" t="s">
        <v>279</v>
      </c>
      <c r="AM264" s="102" t="s">
        <v>1051</v>
      </c>
      <c r="AN264" s="100">
        <v>3100.0</v>
      </c>
      <c r="AO264" s="102" t="s">
        <v>110</v>
      </c>
      <c r="AP264" s="102" t="s">
        <v>110</v>
      </c>
      <c r="AQ264" s="102" t="s">
        <v>110</v>
      </c>
      <c r="AR264" s="102" t="s">
        <v>110</v>
      </c>
      <c r="AS264" s="102" t="s">
        <v>110</v>
      </c>
      <c r="AT264" s="102" t="s">
        <v>110</v>
      </c>
      <c r="AU264" s="102" t="s">
        <v>110</v>
      </c>
      <c r="AV264" s="109" t="s">
        <v>1071</v>
      </c>
      <c r="AW264" s="102" t="s">
        <v>1053</v>
      </c>
      <c r="AX264" s="110" t="s">
        <v>799</v>
      </c>
      <c r="AY264" s="110" t="s">
        <v>132</v>
      </c>
      <c r="AZ264" s="110" t="s">
        <v>1054</v>
      </c>
    </row>
    <row r="265">
      <c r="A265" s="38">
        <v>261.0</v>
      </c>
      <c r="B265" s="67" t="s">
        <v>1051</v>
      </c>
      <c r="C265" s="82" t="str">
        <f t="shared" si="5"/>
        <v>View</v>
      </c>
      <c r="D265" s="38" t="s">
        <v>1072</v>
      </c>
      <c r="E265" s="83">
        <v>0.247</v>
      </c>
      <c r="F265" s="87" t="str">
        <f t="shared" si="6"/>
        <v>Global Real Estate</v>
      </c>
      <c r="G265" s="71">
        <v>0.0012</v>
      </c>
      <c r="H265" s="72">
        <v>0.0109</v>
      </c>
      <c r="I265" s="72">
        <v>0.0445</v>
      </c>
      <c r="J265" s="72">
        <v>0.2245</v>
      </c>
      <c r="K265" s="72">
        <v>0.2658</v>
      </c>
      <c r="L265" s="72">
        <v>0.3528</v>
      </c>
      <c r="M265" s="72">
        <v>0.0446</v>
      </c>
      <c r="N265" s="73">
        <v>-0.1696</v>
      </c>
      <c r="O265" s="73">
        <v>0.4726</v>
      </c>
      <c r="P265" s="73">
        <v>-0.2547</v>
      </c>
      <c r="Q265" s="72">
        <v>0.3577</v>
      </c>
      <c r="R265" s="89">
        <v>0.1</v>
      </c>
      <c r="S265" s="91">
        <v>127.071399</v>
      </c>
      <c r="T265" s="93">
        <v>743.0</v>
      </c>
      <c r="U265" s="91">
        <v>3535.473412</v>
      </c>
      <c r="V265" s="100" t="s">
        <v>156</v>
      </c>
      <c r="W265" s="97">
        <v>0.0</v>
      </c>
      <c r="X265" s="99">
        <v>0.0465</v>
      </c>
      <c r="Y265" s="100">
        <v>14.0</v>
      </c>
      <c r="Z265" s="100">
        <v>19.0</v>
      </c>
      <c r="AA265" s="97">
        <v>0.0089</v>
      </c>
      <c r="AB265" s="100">
        <v>0.84</v>
      </c>
      <c r="AC265" s="102" t="s">
        <v>578</v>
      </c>
      <c r="AD265" s="102" t="s">
        <v>387</v>
      </c>
      <c r="AE265" s="100">
        <v>13.4</v>
      </c>
      <c r="AF265" s="103">
        <v>40483.0</v>
      </c>
      <c r="AG265" s="100">
        <v>10.34</v>
      </c>
      <c r="AH265" s="100">
        <v>0.87</v>
      </c>
      <c r="AI265" s="103">
        <v>46010.0</v>
      </c>
      <c r="AJ265" s="100">
        <v>2.1561</v>
      </c>
      <c r="AK265" s="102" t="s">
        <v>107</v>
      </c>
      <c r="AL265" s="102" t="s">
        <v>279</v>
      </c>
      <c r="AM265" s="102" t="s">
        <v>1051</v>
      </c>
      <c r="AN265" s="100">
        <v>3100.0</v>
      </c>
      <c r="AO265" s="102" t="s">
        <v>110</v>
      </c>
      <c r="AP265" s="102" t="s">
        <v>110</v>
      </c>
      <c r="AQ265" s="102" t="s">
        <v>110</v>
      </c>
      <c r="AR265" s="102" t="s">
        <v>110</v>
      </c>
      <c r="AS265" s="102" t="s">
        <v>110</v>
      </c>
      <c r="AT265" s="102" t="s">
        <v>110</v>
      </c>
      <c r="AU265" s="102" t="s">
        <v>110</v>
      </c>
      <c r="AV265" s="109" t="s">
        <v>1073</v>
      </c>
      <c r="AW265" s="102" t="s">
        <v>1053</v>
      </c>
      <c r="AX265" s="110" t="s">
        <v>799</v>
      </c>
      <c r="AY265" s="110" t="s">
        <v>132</v>
      </c>
      <c r="AZ265" s="110" t="s">
        <v>1054</v>
      </c>
    </row>
    <row r="266">
      <c r="A266" s="38">
        <v>262.0</v>
      </c>
      <c r="B266" s="67" t="s">
        <v>1074</v>
      </c>
      <c r="C266" s="82" t="str">
        <f t="shared" si="5"/>
        <v>View</v>
      </c>
      <c r="D266" s="38" t="s">
        <v>1075</v>
      </c>
      <c r="E266" s="83">
        <v>0.6768</v>
      </c>
      <c r="F266" s="87" t="str">
        <f t="shared" si="6"/>
        <v>Natural Resources</v>
      </c>
      <c r="G266" s="71">
        <v>0.0115</v>
      </c>
      <c r="H266" s="72">
        <v>0.0128</v>
      </c>
      <c r="I266" s="72">
        <v>0.3797</v>
      </c>
      <c r="J266" s="72">
        <v>0.6984</v>
      </c>
      <c r="K266" s="72">
        <v>0.8755</v>
      </c>
      <c r="L266" s="72">
        <v>0.2532</v>
      </c>
      <c r="M266" s="72">
        <v>3.2443</v>
      </c>
      <c r="N266" s="73">
        <v>1.1677</v>
      </c>
      <c r="O266" s="73">
        <v>1.6666</v>
      </c>
      <c r="P266" s="73">
        <v>2.6747</v>
      </c>
      <c r="Q266" s="72">
        <v>0.4922</v>
      </c>
      <c r="R266" s="89">
        <v>7.14</v>
      </c>
      <c r="S266" s="91">
        <v>-44.876834</v>
      </c>
      <c r="T266" s="93">
        <v>28.0</v>
      </c>
      <c r="U266" s="91">
        <v>474.853361</v>
      </c>
      <c r="V266" s="95"/>
      <c r="W266" s="97">
        <v>0.0036</v>
      </c>
      <c r="X266" s="99">
        <v>0.0433</v>
      </c>
      <c r="Y266" s="100">
        <v>20.0</v>
      </c>
      <c r="Z266" s="100">
        <v>10.0</v>
      </c>
      <c r="AA266" s="97">
        <v>0.0143</v>
      </c>
      <c r="AB266" s="100">
        <v>0.66</v>
      </c>
      <c r="AC266" s="102" t="s">
        <v>578</v>
      </c>
      <c r="AD266" s="102" t="s">
        <v>105</v>
      </c>
      <c r="AE266" s="100">
        <v>17.88</v>
      </c>
      <c r="AF266" s="103">
        <v>39203.0</v>
      </c>
      <c r="AG266" s="100">
        <v>21.01</v>
      </c>
      <c r="AH266" s="100">
        <v>5.34</v>
      </c>
      <c r="AI266" s="103">
        <v>46009.0</v>
      </c>
      <c r="AJ266" s="100">
        <v>2.3024</v>
      </c>
      <c r="AK266" s="102" t="s">
        <v>107</v>
      </c>
      <c r="AL266" s="104"/>
      <c r="AM266" s="102" t="s">
        <v>1076</v>
      </c>
      <c r="AN266" s="100">
        <v>3110.0</v>
      </c>
      <c r="AO266" s="102" t="s">
        <v>110</v>
      </c>
      <c r="AP266" s="102" t="s">
        <v>110</v>
      </c>
      <c r="AQ266" s="102" t="s">
        <v>110</v>
      </c>
      <c r="AR266" s="102" t="s">
        <v>110</v>
      </c>
      <c r="AS266" s="102" t="s">
        <v>110</v>
      </c>
      <c r="AT266" s="102" t="s">
        <v>110</v>
      </c>
      <c r="AU266" s="102" t="s">
        <v>110</v>
      </c>
      <c r="AV266" s="109" t="s">
        <v>1077</v>
      </c>
      <c r="AW266" s="102" t="s">
        <v>1078</v>
      </c>
      <c r="AX266" s="110" t="s">
        <v>799</v>
      </c>
      <c r="AY266" s="110" t="s">
        <v>118</v>
      </c>
      <c r="AZ266" s="110" t="s">
        <v>1079</v>
      </c>
    </row>
    <row r="267">
      <c r="A267" s="38">
        <v>263.0</v>
      </c>
      <c r="B267" s="67" t="s">
        <v>1080</v>
      </c>
      <c r="C267" s="82" t="str">
        <f t="shared" si="5"/>
        <v>View</v>
      </c>
      <c r="D267" s="38" t="s">
        <v>1081</v>
      </c>
      <c r="E267" s="83">
        <v>0.8405</v>
      </c>
      <c r="F267" s="87" t="str">
        <f t="shared" si="6"/>
        <v>Natural Resources</v>
      </c>
      <c r="G267" s="71">
        <v>0.0095</v>
      </c>
      <c r="H267" s="72">
        <v>0.0362</v>
      </c>
      <c r="I267" s="72">
        <v>0.3542</v>
      </c>
      <c r="J267" s="72">
        <v>0.6201</v>
      </c>
      <c r="K267" s="72">
        <v>0.9657</v>
      </c>
      <c r="L267" s="72">
        <v>0.2566</v>
      </c>
      <c r="M267" s="72">
        <v>2.394</v>
      </c>
      <c r="N267" s="73">
        <v>0.907</v>
      </c>
      <c r="O267" s="73">
        <v>1.5874</v>
      </c>
      <c r="P267" s="73">
        <v>1.5272</v>
      </c>
      <c r="Q267" s="72">
        <v>0.3602</v>
      </c>
      <c r="R267" s="89">
        <v>6.96</v>
      </c>
      <c r="S267" s="91">
        <v>60.054121</v>
      </c>
      <c r="T267" s="93">
        <v>90.0</v>
      </c>
      <c r="U267" s="91">
        <v>781.850527</v>
      </c>
      <c r="V267" s="95"/>
      <c r="W267" s="97">
        <v>0.0</v>
      </c>
      <c r="X267" s="99">
        <v>0.0325</v>
      </c>
      <c r="Y267" s="100">
        <v>24.0</v>
      </c>
      <c r="Z267" s="100">
        <v>9.0</v>
      </c>
      <c r="AA267" s="97">
        <v>0.0154</v>
      </c>
      <c r="AB267" s="100">
        <v>0.9</v>
      </c>
      <c r="AC267" s="102" t="s">
        <v>578</v>
      </c>
      <c r="AD267" s="102" t="s">
        <v>456</v>
      </c>
      <c r="AE267" s="100">
        <v>20.46</v>
      </c>
      <c r="AF267" s="103">
        <v>42734.0</v>
      </c>
      <c r="AG267" s="100">
        <v>9.01</v>
      </c>
      <c r="AH267" s="100">
        <v>9.01</v>
      </c>
      <c r="AI267" s="103">
        <v>46002.0</v>
      </c>
      <c r="AJ267" s="100">
        <v>0.6663</v>
      </c>
      <c r="AK267" s="102" t="s">
        <v>107</v>
      </c>
      <c r="AL267" s="104"/>
      <c r="AM267" s="102" t="s">
        <v>1076</v>
      </c>
      <c r="AN267" s="100">
        <v>3110.0</v>
      </c>
      <c r="AO267" s="102" t="s">
        <v>110</v>
      </c>
      <c r="AP267" s="102" t="s">
        <v>110</v>
      </c>
      <c r="AQ267" s="102" t="s">
        <v>110</v>
      </c>
      <c r="AR267" s="102" t="s">
        <v>110</v>
      </c>
      <c r="AS267" s="102" t="s">
        <v>110</v>
      </c>
      <c r="AT267" s="102" t="s">
        <v>110</v>
      </c>
      <c r="AU267" s="102" t="s">
        <v>110</v>
      </c>
      <c r="AV267" s="109" t="s">
        <v>1082</v>
      </c>
      <c r="AW267" s="102" t="s">
        <v>1078</v>
      </c>
      <c r="AX267" s="110" t="s">
        <v>799</v>
      </c>
      <c r="AY267" s="110" t="s">
        <v>118</v>
      </c>
      <c r="AZ267" s="110" t="s">
        <v>1079</v>
      </c>
    </row>
    <row r="268">
      <c r="A268" s="38">
        <v>264.0</v>
      </c>
      <c r="B268" s="67" t="s">
        <v>1083</v>
      </c>
      <c r="C268" s="82" t="str">
        <f t="shared" si="5"/>
        <v>View</v>
      </c>
      <c r="D268" s="38" t="s">
        <v>1084</v>
      </c>
      <c r="E268" s="83">
        <v>1.3573</v>
      </c>
      <c r="F268" s="87" t="str">
        <f t="shared" si="6"/>
        <v>Natural Resources</v>
      </c>
      <c r="G268" s="71">
        <v>0.0145</v>
      </c>
      <c r="H268" s="72">
        <v>0.0106</v>
      </c>
      <c r="I268" s="72">
        <v>0.2999</v>
      </c>
      <c r="J268" s="72">
        <v>0.652</v>
      </c>
      <c r="K268" s="72">
        <v>1.1148</v>
      </c>
      <c r="L268" s="72">
        <v>0.1524</v>
      </c>
      <c r="M268" s="72">
        <v>2.0509</v>
      </c>
      <c r="N268" s="73">
        <v>1.0699</v>
      </c>
      <c r="O268" s="73">
        <v>2.8813</v>
      </c>
      <c r="P268" s="73">
        <v>1.8256</v>
      </c>
      <c r="Q268" s="72">
        <v>0.32</v>
      </c>
      <c r="R268" s="89">
        <v>6.71</v>
      </c>
      <c r="S268" s="91">
        <v>282.653409</v>
      </c>
      <c r="T268" s="93">
        <v>95.0</v>
      </c>
      <c r="U268" s="91">
        <v>1045.458372</v>
      </c>
      <c r="V268" s="95"/>
      <c r="W268" s="97">
        <v>0.0</v>
      </c>
      <c r="X268" s="99">
        <v>0.0073</v>
      </c>
      <c r="Y268" s="100">
        <v>23.0</v>
      </c>
      <c r="Z268" s="100">
        <v>8.0</v>
      </c>
      <c r="AA268" s="97">
        <v>0.0121</v>
      </c>
      <c r="AB268" s="100">
        <v>0.81</v>
      </c>
      <c r="AC268" s="102" t="s">
        <v>101</v>
      </c>
      <c r="AD268" s="102" t="s">
        <v>105</v>
      </c>
      <c r="AE268" s="100">
        <v>11.59</v>
      </c>
      <c r="AF268" s="103">
        <v>35930.0</v>
      </c>
      <c r="AG268" s="100">
        <v>27.65</v>
      </c>
      <c r="AH268" s="100">
        <v>27.65</v>
      </c>
      <c r="AI268" s="103">
        <v>46003.0</v>
      </c>
      <c r="AJ268" s="100">
        <v>1.3692</v>
      </c>
      <c r="AK268" s="102" t="s">
        <v>107</v>
      </c>
      <c r="AL268" s="104"/>
      <c r="AM268" s="102" t="s">
        <v>1076</v>
      </c>
      <c r="AN268" s="100">
        <v>3110.0</v>
      </c>
      <c r="AO268" s="102" t="s">
        <v>110</v>
      </c>
      <c r="AP268" s="102" t="s">
        <v>110</v>
      </c>
      <c r="AQ268" s="102" t="s">
        <v>110</v>
      </c>
      <c r="AR268" s="102" t="s">
        <v>110</v>
      </c>
      <c r="AS268" s="102" t="s">
        <v>110</v>
      </c>
      <c r="AT268" s="102" t="s">
        <v>110</v>
      </c>
      <c r="AU268" s="102" t="s">
        <v>110</v>
      </c>
      <c r="AV268" s="109" t="s">
        <v>1085</v>
      </c>
      <c r="AW268" s="102" t="s">
        <v>1078</v>
      </c>
      <c r="AX268" s="110" t="s">
        <v>799</v>
      </c>
      <c r="AY268" s="110" t="s">
        <v>118</v>
      </c>
      <c r="AZ268" s="110" t="s">
        <v>1079</v>
      </c>
    </row>
    <row r="269">
      <c r="A269" s="38">
        <v>265.0</v>
      </c>
      <c r="B269" s="67" t="s">
        <v>1086</v>
      </c>
      <c r="C269" s="82" t="str">
        <f t="shared" si="5"/>
        <v>View</v>
      </c>
      <c r="D269" s="38" t="s">
        <v>1087</v>
      </c>
      <c r="E269" s="83">
        <v>0.7667</v>
      </c>
      <c r="F269" s="87" t="str">
        <f t="shared" si="6"/>
        <v>Natural Resources</v>
      </c>
      <c r="G269" s="71">
        <v>0.0069</v>
      </c>
      <c r="H269" s="72">
        <v>0.1381</v>
      </c>
      <c r="I269" s="72">
        <v>0.3456</v>
      </c>
      <c r="J269" s="72">
        <v>0.7683</v>
      </c>
      <c r="K269" s="72">
        <v>1.7679</v>
      </c>
      <c r="L269" s="72">
        <v>0.3778</v>
      </c>
      <c r="M269" s="72">
        <v>2.6181</v>
      </c>
      <c r="N269" s="73">
        <v>0.5982</v>
      </c>
      <c r="O269" s="73">
        <v>1.5909</v>
      </c>
      <c r="P269" s="73">
        <v>1.2021</v>
      </c>
      <c r="Q269" s="72">
        <v>0.3784</v>
      </c>
      <c r="R269" s="89">
        <v>6.36</v>
      </c>
      <c r="S269" s="91">
        <v>878.350208</v>
      </c>
      <c r="T269" s="93">
        <v>52.0</v>
      </c>
      <c r="U269" s="91">
        <v>5975.534143</v>
      </c>
      <c r="V269" s="95"/>
      <c r="W269" s="97">
        <v>-0.0049</v>
      </c>
      <c r="X269" s="99">
        <v>0.0429</v>
      </c>
      <c r="Y269" s="100">
        <v>19.0</v>
      </c>
      <c r="Z269" s="100">
        <v>1.0</v>
      </c>
      <c r="AA269" s="97">
        <v>0.0236</v>
      </c>
      <c r="AB269" s="100">
        <v>1.21</v>
      </c>
      <c r="AC269" s="102" t="s">
        <v>578</v>
      </c>
      <c r="AD269" s="102" t="s">
        <v>1088</v>
      </c>
      <c r="AE269" s="100" t="s">
        <v>110</v>
      </c>
      <c r="AF269" s="103">
        <v>40486.0</v>
      </c>
      <c r="AG269" s="100">
        <v>7.84</v>
      </c>
      <c r="AH269" s="100">
        <v>3.84</v>
      </c>
      <c r="AI269" s="103">
        <v>46021.0</v>
      </c>
      <c r="AJ269" s="100">
        <v>2.0843</v>
      </c>
      <c r="AK269" s="102" t="s">
        <v>135</v>
      </c>
      <c r="AL269" s="102" t="s">
        <v>129</v>
      </c>
      <c r="AM269" s="102" t="s">
        <v>1076</v>
      </c>
      <c r="AN269" s="100">
        <v>3110.0</v>
      </c>
      <c r="AO269" s="102" t="s">
        <v>110</v>
      </c>
      <c r="AP269" s="102" t="s">
        <v>110</v>
      </c>
      <c r="AQ269" s="102" t="s">
        <v>110</v>
      </c>
      <c r="AR269" s="102" t="s">
        <v>110</v>
      </c>
      <c r="AS269" s="102" t="s">
        <v>110</v>
      </c>
      <c r="AT269" s="102" t="s">
        <v>110</v>
      </c>
      <c r="AU269" s="102" t="s">
        <v>110</v>
      </c>
      <c r="AV269" s="109" t="s">
        <v>1089</v>
      </c>
      <c r="AW269" s="102" t="s">
        <v>1078</v>
      </c>
      <c r="AX269" s="110" t="s">
        <v>799</v>
      </c>
      <c r="AY269" s="110" t="s">
        <v>132</v>
      </c>
      <c r="AZ269" s="110" t="s">
        <v>1079</v>
      </c>
    </row>
    <row r="270">
      <c r="A270" s="38">
        <v>266.0</v>
      </c>
      <c r="B270" s="67" t="s">
        <v>1090</v>
      </c>
      <c r="C270" s="82" t="str">
        <f t="shared" si="5"/>
        <v>View</v>
      </c>
      <c r="D270" s="38" t="s">
        <v>1091</v>
      </c>
      <c r="E270" s="83">
        <v>0.867</v>
      </c>
      <c r="F270" s="87" t="str">
        <f t="shared" si="6"/>
        <v>Natural Resources</v>
      </c>
      <c r="G270" s="71">
        <v>0.0035</v>
      </c>
      <c r="H270" s="72">
        <v>0.0719</v>
      </c>
      <c r="I270" s="72">
        <v>0.5886</v>
      </c>
      <c r="J270" s="72">
        <v>0.9449</v>
      </c>
      <c r="K270" s="72">
        <v>1.2452</v>
      </c>
      <c r="L270" s="72">
        <v>0.3108</v>
      </c>
      <c r="M270" s="72">
        <v>2.3168</v>
      </c>
      <c r="N270" s="73">
        <v>0.7563</v>
      </c>
      <c r="O270" s="73">
        <v>1.734</v>
      </c>
      <c r="P270" s="73">
        <v>1.3608</v>
      </c>
      <c r="Q270" s="72">
        <v>0.3729</v>
      </c>
      <c r="R270" s="89">
        <v>6.03</v>
      </c>
      <c r="S270" s="91">
        <v>502.754664</v>
      </c>
      <c r="T270" s="93">
        <v>36.0</v>
      </c>
      <c r="U270" s="91">
        <v>3414.412253</v>
      </c>
      <c r="V270" s="95"/>
      <c r="W270" s="97">
        <v>0.0</v>
      </c>
      <c r="X270" s="99">
        <v>0.0035</v>
      </c>
      <c r="Y270" s="100">
        <v>12.0</v>
      </c>
      <c r="Z270" s="100">
        <v>4.0</v>
      </c>
      <c r="AA270" s="97">
        <v>0.0175</v>
      </c>
      <c r="AB270" s="100">
        <v>1.4</v>
      </c>
      <c r="AC270" s="102" t="s">
        <v>578</v>
      </c>
      <c r="AD270" s="102" t="s">
        <v>105</v>
      </c>
      <c r="AE270" s="100">
        <v>25.77</v>
      </c>
      <c r="AF270" s="103">
        <v>38887.0</v>
      </c>
      <c r="AG270" s="100">
        <v>11.18</v>
      </c>
      <c r="AH270" s="100">
        <v>0.17</v>
      </c>
      <c r="AI270" s="103">
        <v>46013.0</v>
      </c>
      <c r="AJ270" s="100">
        <v>0.1286</v>
      </c>
      <c r="AK270" s="102" t="s">
        <v>128</v>
      </c>
      <c r="AL270" s="102" t="s">
        <v>129</v>
      </c>
      <c r="AM270" s="102" t="s">
        <v>1076</v>
      </c>
      <c r="AN270" s="100">
        <v>3110.0</v>
      </c>
      <c r="AO270" s="102" t="s">
        <v>110</v>
      </c>
      <c r="AP270" s="102" t="s">
        <v>110</v>
      </c>
      <c r="AQ270" s="102" t="s">
        <v>110</v>
      </c>
      <c r="AR270" s="102" t="s">
        <v>110</v>
      </c>
      <c r="AS270" s="102" t="s">
        <v>110</v>
      </c>
      <c r="AT270" s="102" t="s">
        <v>110</v>
      </c>
      <c r="AU270" s="102" t="s">
        <v>110</v>
      </c>
      <c r="AV270" s="109" t="s">
        <v>1092</v>
      </c>
      <c r="AW270" s="102" t="s">
        <v>1078</v>
      </c>
      <c r="AX270" s="110" t="s">
        <v>799</v>
      </c>
      <c r="AY270" s="110" t="s">
        <v>132</v>
      </c>
      <c r="AZ270" s="110" t="s">
        <v>1079</v>
      </c>
    </row>
    <row r="271">
      <c r="A271" s="38">
        <v>267.0</v>
      </c>
      <c r="B271" s="67" t="s">
        <v>1093</v>
      </c>
      <c r="C271" s="82" t="str">
        <f t="shared" si="5"/>
        <v>View</v>
      </c>
      <c r="D271" s="38" t="s">
        <v>1094</v>
      </c>
      <c r="E271" s="83">
        <v>0.9764</v>
      </c>
      <c r="F271" s="87" t="str">
        <f t="shared" si="6"/>
        <v>Natural Resources</v>
      </c>
      <c r="G271" s="71">
        <v>0.0056</v>
      </c>
      <c r="H271" s="72">
        <v>0.1176</v>
      </c>
      <c r="I271" s="72">
        <v>0.3109</v>
      </c>
      <c r="J271" s="72">
        <v>0.6278</v>
      </c>
      <c r="K271" s="72">
        <v>1.7623</v>
      </c>
      <c r="L271" s="72">
        <v>0.3048</v>
      </c>
      <c r="M271" s="72">
        <v>2.1671</v>
      </c>
      <c r="N271" s="73">
        <v>0.777</v>
      </c>
      <c r="O271" s="73">
        <v>1.7874</v>
      </c>
      <c r="P271" s="73">
        <v>1.3647</v>
      </c>
      <c r="Q271" s="72">
        <v>0.3048</v>
      </c>
      <c r="R271" s="89">
        <v>6.03</v>
      </c>
      <c r="S271" s="91">
        <v>1714.575428</v>
      </c>
      <c r="T271" s="93">
        <v>28.0</v>
      </c>
      <c r="U271" s="91">
        <v>3832.690174</v>
      </c>
      <c r="V271" s="95"/>
      <c r="W271" s="97">
        <v>0.0153</v>
      </c>
      <c r="X271" s="99">
        <v>0.0228</v>
      </c>
      <c r="Y271" s="100">
        <v>25.0</v>
      </c>
      <c r="Z271" s="100">
        <v>2.0</v>
      </c>
      <c r="AA271" s="97">
        <v>0.0191</v>
      </c>
      <c r="AB271" s="100">
        <v>0.87</v>
      </c>
      <c r="AC271" s="102" t="s">
        <v>578</v>
      </c>
      <c r="AD271" s="102" t="s">
        <v>456</v>
      </c>
      <c r="AE271" s="100">
        <v>25.35</v>
      </c>
      <c r="AF271" s="103">
        <v>39307.0</v>
      </c>
      <c r="AG271" s="100">
        <v>18.4</v>
      </c>
      <c r="AH271" s="100">
        <v>1.67</v>
      </c>
      <c r="AI271" s="103">
        <v>46013.0</v>
      </c>
      <c r="AJ271" s="100">
        <v>3.1661</v>
      </c>
      <c r="AK271" s="102" t="s">
        <v>107</v>
      </c>
      <c r="AL271" s="102" t="s">
        <v>129</v>
      </c>
      <c r="AM271" s="102" t="s">
        <v>1076</v>
      </c>
      <c r="AN271" s="100">
        <v>3110.0</v>
      </c>
      <c r="AO271" s="102" t="s">
        <v>110</v>
      </c>
      <c r="AP271" s="102" t="s">
        <v>110</v>
      </c>
      <c r="AQ271" s="102" t="s">
        <v>110</v>
      </c>
      <c r="AR271" s="102" t="s">
        <v>110</v>
      </c>
      <c r="AS271" s="102" t="s">
        <v>110</v>
      </c>
      <c r="AT271" s="102" t="s">
        <v>110</v>
      </c>
      <c r="AU271" s="102" t="s">
        <v>110</v>
      </c>
      <c r="AV271" s="109" t="s">
        <v>1095</v>
      </c>
      <c r="AW271" s="102" t="s">
        <v>1078</v>
      </c>
      <c r="AX271" s="110" t="s">
        <v>799</v>
      </c>
      <c r="AY271" s="110" t="s">
        <v>132</v>
      </c>
      <c r="AZ271" s="110" t="s">
        <v>1079</v>
      </c>
    </row>
    <row r="272">
      <c r="A272" s="38">
        <v>268.0</v>
      </c>
      <c r="B272" s="67" t="s">
        <v>1096</v>
      </c>
      <c r="C272" s="82" t="str">
        <f t="shared" si="5"/>
        <v>View</v>
      </c>
      <c r="D272" s="38" t="s">
        <v>1097</v>
      </c>
      <c r="E272" s="83">
        <v>1.3338</v>
      </c>
      <c r="F272" s="87" t="str">
        <f t="shared" si="6"/>
        <v>Natural Resources</v>
      </c>
      <c r="G272" s="71">
        <v>0.0133</v>
      </c>
      <c r="H272" s="72">
        <v>0.0174</v>
      </c>
      <c r="I272" s="72">
        <v>0.208</v>
      </c>
      <c r="J272" s="72">
        <v>0.4499</v>
      </c>
      <c r="K272" s="72">
        <v>0.869</v>
      </c>
      <c r="L272" s="72">
        <v>0.1464</v>
      </c>
      <c r="M272" s="72">
        <v>1.2614</v>
      </c>
      <c r="N272" s="73">
        <v>0.9916</v>
      </c>
      <c r="O272" s="73">
        <v>2.0878</v>
      </c>
      <c r="P272" s="73">
        <v>1.4341</v>
      </c>
      <c r="Q272" s="72">
        <v>0.2205</v>
      </c>
      <c r="R272" s="89">
        <v>6.01</v>
      </c>
      <c r="S272" s="91" t="s">
        <v>110</v>
      </c>
      <c r="T272" s="93">
        <v>227.0</v>
      </c>
      <c r="U272" s="91">
        <v>705.711117</v>
      </c>
      <c r="V272" s="95"/>
      <c r="W272" s="97">
        <v>0.0</v>
      </c>
      <c r="X272" s="99">
        <v>0.0686</v>
      </c>
      <c r="Y272" s="100">
        <v>1.0</v>
      </c>
      <c r="Z272" s="100">
        <v>1.0</v>
      </c>
      <c r="AA272" s="97">
        <v>0.0104</v>
      </c>
      <c r="AB272" s="100">
        <v>0.41</v>
      </c>
      <c r="AC272" s="102" t="s">
        <v>578</v>
      </c>
      <c r="AD272" s="102" t="s">
        <v>1098</v>
      </c>
      <c r="AE272" s="100">
        <v>19.23</v>
      </c>
      <c r="AF272" s="103">
        <v>38440.0</v>
      </c>
      <c r="AG272" s="100">
        <v>20.77</v>
      </c>
      <c r="AH272" s="100">
        <v>20.77</v>
      </c>
      <c r="AI272" s="103">
        <v>46003.0</v>
      </c>
      <c r="AJ272" s="100">
        <v>0.03</v>
      </c>
      <c r="AK272" s="102" t="s">
        <v>160</v>
      </c>
      <c r="AL272" s="102" t="s">
        <v>1011</v>
      </c>
      <c r="AM272" s="102" t="s">
        <v>1076</v>
      </c>
      <c r="AN272" s="100">
        <v>3110.0</v>
      </c>
      <c r="AO272" s="102" t="s">
        <v>110</v>
      </c>
      <c r="AP272" s="102" t="s">
        <v>110</v>
      </c>
      <c r="AQ272" s="102" t="s">
        <v>110</v>
      </c>
      <c r="AR272" s="102" t="s">
        <v>110</v>
      </c>
      <c r="AS272" s="102" t="s">
        <v>110</v>
      </c>
      <c r="AT272" s="99">
        <v>0.054</v>
      </c>
      <c r="AU272" s="102" t="s">
        <v>110</v>
      </c>
      <c r="AV272" s="109" t="s">
        <v>1099</v>
      </c>
      <c r="AW272" s="102" t="s">
        <v>1078</v>
      </c>
      <c r="AX272" s="110" t="s">
        <v>799</v>
      </c>
      <c r="AY272" s="110" t="s">
        <v>620</v>
      </c>
      <c r="AZ272" s="110" t="s">
        <v>1079</v>
      </c>
    </row>
    <row r="273">
      <c r="A273" s="38">
        <v>269.0</v>
      </c>
      <c r="B273" s="67" t="s">
        <v>1100</v>
      </c>
      <c r="C273" s="82" t="str">
        <f t="shared" si="5"/>
        <v>View</v>
      </c>
      <c r="D273" s="38" t="s">
        <v>1101</v>
      </c>
      <c r="E273" s="83">
        <v>0.41</v>
      </c>
      <c r="F273" s="87" t="str">
        <f t="shared" si="6"/>
        <v>Natural Resources</v>
      </c>
      <c r="G273" s="71">
        <v>0.011</v>
      </c>
      <c r="H273" s="72">
        <v>0.0328</v>
      </c>
      <c r="I273" s="72">
        <v>0.2128</v>
      </c>
      <c r="J273" s="72">
        <v>0.4146</v>
      </c>
      <c r="K273" s="72">
        <v>0.4766</v>
      </c>
      <c r="L273" s="72">
        <v>0.1963</v>
      </c>
      <c r="M273" s="72">
        <v>1.0835</v>
      </c>
      <c r="N273" s="73">
        <v>0.6153</v>
      </c>
      <c r="O273" s="73">
        <v>0.7554</v>
      </c>
      <c r="P273" s="73">
        <v>0.8974</v>
      </c>
      <c r="Q273" s="72">
        <v>0.2922</v>
      </c>
      <c r="R273" s="89">
        <v>3.65</v>
      </c>
      <c r="S273" s="91" t="s">
        <v>110</v>
      </c>
      <c r="T273" s="93">
        <v>138.0</v>
      </c>
      <c r="U273" s="91">
        <v>803.549468</v>
      </c>
      <c r="V273" s="95"/>
      <c r="W273" s="97">
        <v>0.0</v>
      </c>
      <c r="X273" s="99">
        <v>0.0738</v>
      </c>
      <c r="Y273" s="100">
        <v>100.0</v>
      </c>
      <c r="Z273" s="100">
        <v>100.0</v>
      </c>
      <c r="AA273" s="97">
        <v>0.0111</v>
      </c>
      <c r="AB273" s="100">
        <v>0.68</v>
      </c>
      <c r="AC273" s="102" t="s">
        <v>578</v>
      </c>
      <c r="AD273" s="102" t="s">
        <v>1102</v>
      </c>
      <c r="AE273" s="100">
        <v>16.12</v>
      </c>
      <c r="AF273" s="103">
        <v>40631.0</v>
      </c>
      <c r="AG273" s="100">
        <v>14.77</v>
      </c>
      <c r="AH273" s="100">
        <v>9.76</v>
      </c>
      <c r="AI273" s="103">
        <v>46013.0</v>
      </c>
      <c r="AJ273" s="100">
        <v>0.0697</v>
      </c>
      <c r="AK273" s="102" t="s">
        <v>160</v>
      </c>
      <c r="AL273" s="102" t="s">
        <v>618</v>
      </c>
      <c r="AM273" s="102" t="s">
        <v>1076</v>
      </c>
      <c r="AN273" s="100">
        <v>3110.0</v>
      </c>
      <c r="AO273" s="102" t="s">
        <v>110</v>
      </c>
      <c r="AP273" s="102" t="s">
        <v>110</v>
      </c>
      <c r="AQ273" s="102" t="s">
        <v>110</v>
      </c>
      <c r="AR273" s="102" t="s">
        <v>110</v>
      </c>
      <c r="AS273" s="102" t="s">
        <v>110</v>
      </c>
      <c r="AT273" s="102" t="s">
        <v>110</v>
      </c>
      <c r="AU273" s="102" t="s">
        <v>110</v>
      </c>
      <c r="AV273" s="109" t="s">
        <v>1103</v>
      </c>
      <c r="AW273" s="102" t="s">
        <v>1078</v>
      </c>
      <c r="AX273" s="110" t="s">
        <v>799</v>
      </c>
      <c r="AY273" s="110" t="s">
        <v>620</v>
      </c>
      <c r="AZ273" s="110" t="s">
        <v>1079</v>
      </c>
    </row>
    <row r="274">
      <c r="A274" s="38">
        <v>270.0</v>
      </c>
      <c r="B274" s="67" t="s">
        <v>1076</v>
      </c>
      <c r="C274" s="82" t="str">
        <f t="shared" si="5"/>
        <v>View</v>
      </c>
      <c r="D274" s="38" t="s">
        <v>1104</v>
      </c>
      <c r="E274" s="83">
        <v>0.1673</v>
      </c>
      <c r="F274" s="87" t="str">
        <f t="shared" si="6"/>
        <v>Natural Resources</v>
      </c>
      <c r="G274" s="71">
        <v>8.0E-4</v>
      </c>
      <c r="H274" s="72">
        <v>0.0271</v>
      </c>
      <c r="I274" s="72">
        <v>0.0297</v>
      </c>
      <c r="J274" s="72">
        <v>0.1419</v>
      </c>
      <c r="K274" s="72">
        <v>0.2712</v>
      </c>
      <c r="L274" s="72">
        <v>0.2317</v>
      </c>
      <c r="M274" s="72">
        <v>0.4032</v>
      </c>
      <c r="N274" s="73">
        <v>0.1943</v>
      </c>
      <c r="O274" s="73">
        <v>0.3211</v>
      </c>
      <c r="P274" s="73">
        <v>0.3459</v>
      </c>
      <c r="Q274" s="72">
        <v>0.2473</v>
      </c>
      <c r="R274" s="89">
        <v>1.55</v>
      </c>
      <c r="S274" s="91">
        <v>-172.096389</v>
      </c>
      <c r="T274" s="93">
        <v>29.0</v>
      </c>
      <c r="U274" s="91">
        <v>5420.00362</v>
      </c>
      <c r="V274" s="100" t="s">
        <v>156</v>
      </c>
      <c r="W274" s="97">
        <v>0.0207</v>
      </c>
      <c r="X274" s="99">
        <v>0.0187</v>
      </c>
      <c r="Y274" s="100">
        <v>87.0</v>
      </c>
      <c r="Z274" s="100">
        <v>73.0</v>
      </c>
      <c r="AA274" s="97">
        <v>0.0107</v>
      </c>
      <c r="AB274" s="100">
        <v>1.12</v>
      </c>
      <c r="AC274" s="102" t="s">
        <v>578</v>
      </c>
      <c r="AD274" s="102" t="s">
        <v>105</v>
      </c>
      <c r="AE274" s="100">
        <v>23.39</v>
      </c>
      <c r="AF274" s="103">
        <v>36145.0</v>
      </c>
      <c r="AG274" s="100">
        <v>10.93</v>
      </c>
      <c r="AH274" s="100">
        <v>9.0</v>
      </c>
      <c r="AI274" s="103">
        <v>46013.0</v>
      </c>
      <c r="AJ274" s="100">
        <v>0.2329</v>
      </c>
      <c r="AK274" s="102" t="s">
        <v>128</v>
      </c>
      <c r="AL274" s="102" t="s">
        <v>129</v>
      </c>
      <c r="AM274" s="102" t="s">
        <v>1076</v>
      </c>
      <c r="AN274" s="100">
        <v>3110.0</v>
      </c>
      <c r="AO274" s="102" t="s">
        <v>110</v>
      </c>
      <c r="AP274" s="102" t="s">
        <v>110</v>
      </c>
      <c r="AQ274" s="102" t="s">
        <v>110</v>
      </c>
      <c r="AR274" s="102" t="s">
        <v>110</v>
      </c>
      <c r="AS274" s="102" t="s">
        <v>110</v>
      </c>
      <c r="AT274" s="102" t="s">
        <v>110</v>
      </c>
      <c r="AU274" s="102" t="s">
        <v>110</v>
      </c>
      <c r="AV274" s="109" t="s">
        <v>1105</v>
      </c>
      <c r="AW274" s="102" t="s">
        <v>1078</v>
      </c>
      <c r="AX274" s="110" t="s">
        <v>799</v>
      </c>
      <c r="AY274" s="110" t="s">
        <v>132</v>
      </c>
      <c r="AZ274" s="110" t="s">
        <v>1079</v>
      </c>
    </row>
    <row r="275">
      <c r="A275" s="38">
        <v>271.0</v>
      </c>
      <c r="B275" s="67" t="s">
        <v>1106</v>
      </c>
      <c r="C275" s="82" t="str">
        <f t="shared" si="5"/>
        <v>View</v>
      </c>
      <c r="D275" s="38" t="s">
        <v>1107</v>
      </c>
      <c r="E275" s="83">
        <v>1.148</v>
      </c>
      <c r="F275" s="87" t="str">
        <f t="shared" si="6"/>
        <v>Energy Limited Partnership</v>
      </c>
      <c r="G275" s="71">
        <v>0.0045</v>
      </c>
      <c r="H275" s="72">
        <v>0.0033</v>
      </c>
      <c r="I275" s="72">
        <v>0.0078</v>
      </c>
      <c r="J275" s="72">
        <v>0.0304</v>
      </c>
      <c r="K275" s="72">
        <v>0.7592</v>
      </c>
      <c r="L275" s="72">
        <v>0.1677</v>
      </c>
      <c r="M275" s="72">
        <v>1.8366</v>
      </c>
      <c r="N275" s="73">
        <v>1.1413</v>
      </c>
      <c r="O275" s="73">
        <v>1.9798</v>
      </c>
      <c r="P275" s="73">
        <v>1.8009</v>
      </c>
      <c r="Q275" s="72">
        <v>0.2718</v>
      </c>
      <c r="R275" s="89">
        <v>7.14</v>
      </c>
      <c r="S275" s="91">
        <v>-28.321452</v>
      </c>
      <c r="T275" s="93">
        <v>28.0</v>
      </c>
      <c r="U275" s="91">
        <v>2619.83528</v>
      </c>
      <c r="V275" s="100" t="s">
        <v>156</v>
      </c>
      <c r="W275" s="97">
        <v>0.0512</v>
      </c>
      <c r="X275" s="99">
        <v>0.0486</v>
      </c>
      <c r="Y275" s="100">
        <v>57.0</v>
      </c>
      <c r="Z275" s="100">
        <v>18.0</v>
      </c>
      <c r="AA275" s="97">
        <v>0.0108</v>
      </c>
      <c r="AB275" s="100">
        <v>0.73</v>
      </c>
      <c r="AC275" s="102" t="s">
        <v>578</v>
      </c>
      <c r="AD275" s="102" t="s">
        <v>105</v>
      </c>
      <c r="AE275" s="100">
        <v>17.31</v>
      </c>
      <c r="AF275" s="103">
        <v>41493.0</v>
      </c>
      <c r="AG275" s="100">
        <v>7.84</v>
      </c>
      <c r="AH275" s="100">
        <v>3.76</v>
      </c>
      <c r="AI275" s="103">
        <v>46021.0</v>
      </c>
      <c r="AJ275" s="100">
        <v>0.0811</v>
      </c>
      <c r="AK275" s="102" t="s">
        <v>128</v>
      </c>
      <c r="AL275" s="102" t="s">
        <v>129</v>
      </c>
      <c r="AM275" s="102" t="s">
        <v>1106</v>
      </c>
      <c r="AN275" s="100">
        <v>3120.0</v>
      </c>
      <c r="AO275" s="102" t="s">
        <v>110</v>
      </c>
      <c r="AP275" s="102" t="s">
        <v>110</v>
      </c>
      <c r="AQ275" s="102" t="s">
        <v>110</v>
      </c>
      <c r="AR275" s="102" t="s">
        <v>110</v>
      </c>
      <c r="AS275" s="102" t="s">
        <v>110</v>
      </c>
      <c r="AT275" s="102" t="s">
        <v>110</v>
      </c>
      <c r="AU275" s="102" t="s">
        <v>110</v>
      </c>
      <c r="AV275" s="109" t="s">
        <v>1108</v>
      </c>
      <c r="AW275" s="102" t="s">
        <v>1109</v>
      </c>
      <c r="AX275" s="110" t="s">
        <v>799</v>
      </c>
      <c r="AY275" s="110" t="s">
        <v>132</v>
      </c>
      <c r="AZ275" s="110" t="s">
        <v>1110</v>
      </c>
    </row>
    <row r="276">
      <c r="A276" s="38">
        <v>272.0</v>
      </c>
      <c r="B276" s="67" t="s">
        <v>1111</v>
      </c>
      <c r="C276" s="82" t="str">
        <f t="shared" si="5"/>
        <v>View</v>
      </c>
      <c r="D276" s="38" t="s">
        <v>1112</v>
      </c>
      <c r="E276" s="83">
        <v>1.0876</v>
      </c>
      <c r="F276" s="87" t="str">
        <f t="shared" si="6"/>
        <v>Energy Limited Partnership</v>
      </c>
      <c r="G276" s="71">
        <v>0.004</v>
      </c>
      <c r="H276" s="72">
        <v>0.0036</v>
      </c>
      <c r="I276" s="72">
        <v>0.0231</v>
      </c>
      <c r="J276" s="72">
        <v>0.0552</v>
      </c>
      <c r="K276" s="72">
        <v>0.6637</v>
      </c>
      <c r="L276" s="72">
        <v>0.1547</v>
      </c>
      <c r="M276" s="72">
        <v>1.5019</v>
      </c>
      <c r="N276" s="73">
        <v>1.1159</v>
      </c>
      <c r="O276" s="73">
        <v>1.9472</v>
      </c>
      <c r="P276" s="73">
        <v>1.7363</v>
      </c>
      <c r="Q276" s="72">
        <v>0.2386</v>
      </c>
      <c r="R276" s="89">
        <v>6.53</v>
      </c>
      <c r="S276" s="91">
        <v>-12.478895</v>
      </c>
      <c r="T276" s="93">
        <v>48.0</v>
      </c>
      <c r="U276" s="91">
        <v>707.346077</v>
      </c>
      <c r="V276" s="95"/>
      <c r="W276" s="97">
        <v>0.0382</v>
      </c>
      <c r="X276" s="99">
        <v>0.039</v>
      </c>
      <c r="Y276" s="100">
        <v>22.0</v>
      </c>
      <c r="Z276" s="100">
        <v>61.0</v>
      </c>
      <c r="AA276" s="97">
        <v>0.0098</v>
      </c>
      <c r="AB276" s="100">
        <v>0.71</v>
      </c>
      <c r="AC276" s="102" t="s">
        <v>578</v>
      </c>
      <c r="AD276" s="102" t="s">
        <v>105</v>
      </c>
      <c r="AE276" s="100">
        <v>17.71</v>
      </c>
      <c r="AF276" s="103">
        <v>42185.0</v>
      </c>
      <c r="AG276" s="100">
        <v>2.59</v>
      </c>
      <c r="AH276" s="100">
        <v>2.59</v>
      </c>
      <c r="AI276" s="103">
        <v>46022.0</v>
      </c>
      <c r="AJ276" s="100">
        <v>0.3355</v>
      </c>
      <c r="AK276" s="102" t="s">
        <v>128</v>
      </c>
      <c r="AL276" s="102" t="s">
        <v>618</v>
      </c>
      <c r="AM276" s="102" t="s">
        <v>1106</v>
      </c>
      <c r="AN276" s="100">
        <v>3120.0</v>
      </c>
      <c r="AO276" s="102" t="s">
        <v>110</v>
      </c>
      <c r="AP276" s="102" t="s">
        <v>110</v>
      </c>
      <c r="AQ276" s="102" t="s">
        <v>110</v>
      </c>
      <c r="AR276" s="102" t="s">
        <v>110</v>
      </c>
      <c r="AS276" s="102" t="s">
        <v>110</v>
      </c>
      <c r="AT276" s="102" t="s">
        <v>110</v>
      </c>
      <c r="AU276" s="102" t="s">
        <v>110</v>
      </c>
      <c r="AV276" s="109" t="s">
        <v>1113</v>
      </c>
      <c r="AW276" s="102" t="s">
        <v>1109</v>
      </c>
      <c r="AX276" s="110" t="s">
        <v>799</v>
      </c>
      <c r="AY276" s="110" t="s">
        <v>132</v>
      </c>
      <c r="AZ276" s="110" t="s">
        <v>1110</v>
      </c>
    </row>
    <row r="277">
      <c r="A277" s="38">
        <v>273.0</v>
      </c>
      <c r="B277" s="67" t="s">
        <v>1114</v>
      </c>
      <c r="C277" s="82" t="str">
        <f t="shared" si="5"/>
        <v>View</v>
      </c>
      <c r="D277" s="38" t="s">
        <v>1115</v>
      </c>
      <c r="E277" s="83">
        <v>1.1785</v>
      </c>
      <c r="F277" s="87" t="str">
        <f t="shared" si="6"/>
        <v>Energy Limited Partnership</v>
      </c>
      <c r="G277" s="71">
        <v>0.0035</v>
      </c>
      <c r="H277" s="72">
        <v>2.0E-4</v>
      </c>
      <c r="I277" s="72">
        <v>0.0112</v>
      </c>
      <c r="J277" s="72">
        <v>0.0366</v>
      </c>
      <c r="K277" s="72">
        <v>0.7525</v>
      </c>
      <c r="L277" s="72">
        <v>0.1557</v>
      </c>
      <c r="M277" s="72">
        <v>1.7609</v>
      </c>
      <c r="N277" s="73">
        <v>1.1143</v>
      </c>
      <c r="O277" s="73">
        <v>1.9233</v>
      </c>
      <c r="P277" s="73">
        <v>1.6929</v>
      </c>
      <c r="Q277" s="72">
        <v>0.2855</v>
      </c>
      <c r="R277" s="89">
        <v>6.53</v>
      </c>
      <c r="S277" s="91">
        <v>13.401756</v>
      </c>
      <c r="T277" s="93">
        <v>28.0</v>
      </c>
      <c r="U277" s="91">
        <v>337.257518</v>
      </c>
      <c r="V277" s="95"/>
      <c r="W277" s="97">
        <v>0.0519</v>
      </c>
      <c r="X277" s="99">
        <v>0.0476</v>
      </c>
      <c r="Y277" s="100">
        <v>41.0</v>
      </c>
      <c r="Z277" s="100">
        <v>23.0</v>
      </c>
      <c r="AA277" s="97">
        <v>0.0102</v>
      </c>
      <c r="AB277" s="100">
        <v>0.77</v>
      </c>
      <c r="AC277" s="102" t="s">
        <v>578</v>
      </c>
      <c r="AD277" s="102" t="s">
        <v>1116</v>
      </c>
      <c r="AE277" s="100">
        <v>17.07</v>
      </c>
      <c r="AF277" s="103">
        <v>41579.0</v>
      </c>
      <c r="AG277" s="100">
        <v>10.76</v>
      </c>
      <c r="AH277" s="100">
        <v>1.76</v>
      </c>
      <c r="AI277" s="103">
        <v>45973.0</v>
      </c>
      <c r="AJ277" s="100">
        <v>0.3799</v>
      </c>
      <c r="AK277" s="102" t="s">
        <v>128</v>
      </c>
      <c r="AL277" s="102" t="s">
        <v>129</v>
      </c>
      <c r="AM277" s="102" t="s">
        <v>1106</v>
      </c>
      <c r="AN277" s="100">
        <v>3120.0</v>
      </c>
      <c r="AO277" s="102" t="s">
        <v>110</v>
      </c>
      <c r="AP277" s="102" t="s">
        <v>110</v>
      </c>
      <c r="AQ277" s="102" t="s">
        <v>110</v>
      </c>
      <c r="AR277" s="102" t="s">
        <v>110</v>
      </c>
      <c r="AS277" s="102" t="s">
        <v>110</v>
      </c>
      <c r="AT277" s="102" t="s">
        <v>110</v>
      </c>
      <c r="AU277" s="102" t="s">
        <v>110</v>
      </c>
      <c r="AV277" s="109" t="s">
        <v>1117</v>
      </c>
      <c r="AW277" s="102" t="s">
        <v>1109</v>
      </c>
      <c r="AX277" s="110" t="s">
        <v>799</v>
      </c>
      <c r="AY277" s="110" t="s">
        <v>132</v>
      </c>
      <c r="AZ277" s="110" t="s">
        <v>1110</v>
      </c>
    </row>
    <row r="278">
      <c r="A278" s="38">
        <v>274.0</v>
      </c>
      <c r="B278" s="67" t="s">
        <v>1118</v>
      </c>
      <c r="C278" s="82" t="str">
        <f t="shared" si="5"/>
        <v>View</v>
      </c>
      <c r="D278" s="38" t="s">
        <v>1119</v>
      </c>
      <c r="E278" s="83">
        <v>1.4207</v>
      </c>
      <c r="F278" s="87" t="str">
        <f t="shared" si="6"/>
        <v>Energy Limited Partnership</v>
      </c>
      <c r="G278" s="71">
        <v>0.1004</v>
      </c>
      <c r="H278" s="72">
        <v>0.0061</v>
      </c>
      <c r="I278" s="72">
        <v>0.0308</v>
      </c>
      <c r="J278" s="72">
        <v>0.0713</v>
      </c>
      <c r="K278" s="72">
        <v>0.7681</v>
      </c>
      <c r="L278" s="72">
        <v>0.1452</v>
      </c>
      <c r="M278" s="72">
        <v>1.926</v>
      </c>
      <c r="N278" s="73">
        <v>1.2714</v>
      </c>
      <c r="O278" s="73">
        <v>2.2774</v>
      </c>
      <c r="P278" s="73">
        <v>1.8737</v>
      </c>
      <c r="Q278" s="72">
        <v>0.3458</v>
      </c>
      <c r="R278" s="89">
        <v>5.74</v>
      </c>
      <c r="S278" s="91">
        <v>-138.426874</v>
      </c>
      <c r="T278" s="93">
        <v>47.0</v>
      </c>
      <c r="U278" s="91">
        <v>2024.951589</v>
      </c>
      <c r="V278" s="95"/>
      <c r="W278" s="97">
        <v>0.0</v>
      </c>
      <c r="X278" s="99">
        <v>0.0559</v>
      </c>
      <c r="Y278" s="100">
        <v>12.0</v>
      </c>
      <c r="Z278" s="100">
        <v>14.0</v>
      </c>
      <c r="AA278" s="97">
        <v>0.0091</v>
      </c>
      <c r="AB278" s="100">
        <v>0.62</v>
      </c>
      <c r="AC278" s="102" t="s">
        <v>578</v>
      </c>
      <c r="AD278" s="102" t="s">
        <v>105</v>
      </c>
      <c r="AE278" s="100">
        <v>17.62</v>
      </c>
      <c r="AF278" s="103">
        <v>40268.0</v>
      </c>
      <c r="AG278" s="100">
        <v>15.77</v>
      </c>
      <c r="AH278" s="100">
        <v>15.77</v>
      </c>
      <c r="AI278" s="103">
        <v>45986.0</v>
      </c>
      <c r="AJ278" s="100">
        <v>0.0467</v>
      </c>
      <c r="AK278" s="102" t="s">
        <v>160</v>
      </c>
      <c r="AL278" s="104"/>
      <c r="AM278" s="102" t="s">
        <v>1106</v>
      </c>
      <c r="AN278" s="100">
        <v>3120.0</v>
      </c>
      <c r="AO278" s="102" t="s">
        <v>110</v>
      </c>
      <c r="AP278" s="102" t="s">
        <v>110</v>
      </c>
      <c r="AQ278" s="102" t="s">
        <v>110</v>
      </c>
      <c r="AR278" s="102" t="s">
        <v>110</v>
      </c>
      <c r="AS278" s="102" t="s">
        <v>110</v>
      </c>
      <c r="AT278" s="102" t="s">
        <v>110</v>
      </c>
      <c r="AU278" s="102" t="s">
        <v>110</v>
      </c>
      <c r="AV278" s="109" t="s">
        <v>1120</v>
      </c>
      <c r="AW278" s="102" t="s">
        <v>1109</v>
      </c>
      <c r="AX278" s="110" t="s">
        <v>799</v>
      </c>
      <c r="AY278" s="110" t="s">
        <v>118</v>
      </c>
      <c r="AZ278" s="110" t="s">
        <v>1110</v>
      </c>
    </row>
    <row r="279">
      <c r="A279" s="38">
        <v>275.0</v>
      </c>
      <c r="B279" s="67" t="s">
        <v>1121</v>
      </c>
      <c r="C279" s="82" t="str">
        <f t="shared" si="5"/>
        <v>View</v>
      </c>
      <c r="D279" s="38" t="s">
        <v>1122</v>
      </c>
      <c r="E279" s="83">
        <v>1.1232</v>
      </c>
      <c r="F279" s="87" t="str">
        <f t="shared" si="6"/>
        <v>Energy Limited Partnership</v>
      </c>
      <c r="G279" s="71">
        <v>0.0902</v>
      </c>
      <c r="H279" s="72">
        <v>0.0067</v>
      </c>
      <c r="I279" s="72">
        <v>0.0291</v>
      </c>
      <c r="J279" s="72">
        <v>0.0683</v>
      </c>
      <c r="K279" s="72">
        <v>0.6339</v>
      </c>
      <c r="L279" s="72">
        <v>0.1443</v>
      </c>
      <c r="M279" s="72">
        <v>1.835</v>
      </c>
      <c r="N279" s="73">
        <v>1.2315</v>
      </c>
      <c r="O279" s="73">
        <v>1.706</v>
      </c>
      <c r="P279" s="73">
        <v>1.8977</v>
      </c>
      <c r="Q279" s="72">
        <v>0.3449</v>
      </c>
      <c r="R279" s="89">
        <v>5.58</v>
      </c>
      <c r="S279" s="91">
        <v>-187.025451</v>
      </c>
      <c r="T279" s="93">
        <v>27.0</v>
      </c>
      <c r="U279" s="91">
        <v>3933.000978</v>
      </c>
      <c r="V279" s="95"/>
      <c r="W279" s="97">
        <v>0.0</v>
      </c>
      <c r="X279" s="99">
        <v>0.0746</v>
      </c>
      <c r="Y279" s="100">
        <v>14.0</v>
      </c>
      <c r="Z279" s="100">
        <v>66.0</v>
      </c>
      <c r="AA279" s="97">
        <v>0.0088</v>
      </c>
      <c r="AB279" s="100">
        <v>0.56</v>
      </c>
      <c r="AC279" s="102" t="s">
        <v>578</v>
      </c>
      <c r="AD279" s="102" t="s">
        <v>105</v>
      </c>
      <c r="AE279" s="100">
        <v>15.41</v>
      </c>
      <c r="AF279" s="103">
        <v>40268.0</v>
      </c>
      <c r="AG279" s="100">
        <v>15.77</v>
      </c>
      <c r="AH279" s="100">
        <v>15.77</v>
      </c>
      <c r="AI279" s="103">
        <v>45986.0</v>
      </c>
      <c r="AJ279" s="100">
        <v>0.0377</v>
      </c>
      <c r="AK279" s="102" t="s">
        <v>160</v>
      </c>
      <c r="AL279" s="104"/>
      <c r="AM279" s="102" t="s">
        <v>1106</v>
      </c>
      <c r="AN279" s="100">
        <v>3120.0</v>
      </c>
      <c r="AO279" s="102" t="s">
        <v>110</v>
      </c>
      <c r="AP279" s="102" t="s">
        <v>110</v>
      </c>
      <c r="AQ279" s="102" t="s">
        <v>110</v>
      </c>
      <c r="AR279" s="102" t="s">
        <v>110</v>
      </c>
      <c r="AS279" s="102" t="s">
        <v>110</v>
      </c>
      <c r="AT279" s="102" t="s">
        <v>110</v>
      </c>
      <c r="AU279" s="102" t="s">
        <v>110</v>
      </c>
      <c r="AV279" s="109" t="s">
        <v>1123</v>
      </c>
      <c r="AW279" s="102" t="s">
        <v>1109</v>
      </c>
      <c r="AX279" s="110" t="s">
        <v>799</v>
      </c>
      <c r="AY279" s="110" t="s">
        <v>118</v>
      </c>
      <c r="AZ279" s="110" t="s">
        <v>1110</v>
      </c>
    </row>
    <row r="280">
      <c r="A280" s="38">
        <v>276.0</v>
      </c>
      <c r="B280" s="67" t="s">
        <v>1124</v>
      </c>
      <c r="C280" s="82" t="str">
        <f t="shared" si="5"/>
        <v>View</v>
      </c>
      <c r="D280" s="38" t="s">
        <v>1125</v>
      </c>
      <c r="E280" s="83">
        <v>1.1247</v>
      </c>
      <c r="F280" s="87" t="str">
        <f t="shared" si="6"/>
        <v>Energy Limited Partnership</v>
      </c>
      <c r="G280" s="71">
        <v>0.1381</v>
      </c>
      <c r="H280" s="72">
        <v>-0.0018</v>
      </c>
      <c r="I280" s="72">
        <v>-0.0193</v>
      </c>
      <c r="J280" s="72">
        <v>0.0454</v>
      </c>
      <c r="K280" s="72">
        <v>1.073</v>
      </c>
      <c r="L280" s="72">
        <v>0.2135</v>
      </c>
      <c r="M280" s="72">
        <v>3.5963</v>
      </c>
      <c r="N280" s="73">
        <v>1.2527</v>
      </c>
      <c r="O280" s="73">
        <v>1.9205</v>
      </c>
      <c r="P280" s="73">
        <v>2.0248</v>
      </c>
      <c r="Q280" s="72">
        <v>0.7175</v>
      </c>
      <c r="R280" s="89">
        <v>5.44</v>
      </c>
      <c r="S280" s="91" t="s">
        <v>110</v>
      </c>
      <c r="T280" s="93">
        <v>21.0</v>
      </c>
      <c r="U280" s="91">
        <v>920.607337</v>
      </c>
      <c r="V280" s="95"/>
      <c r="W280" s="97">
        <v>0.0</v>
      </c>
      <c r="X280" s="99">
        <v>0.0956</v>
      </c>
      <c r="Y280" s="100">
        <v>50.0</v>
      </c>
      <c r="Z280" s="100">
        <v>1.0</v>
      </c>
      <c r="AA280" s="97">
        <v>0.0139</v>
      </c>
      <c r="AB280" s="100">
        <v>1.04</v>
      </c>
      <c r="AC280" s="102" t="s">
        <v>578</v>
      </c>
      <c r="AD280" s="102" t="s">
        <v>1126</v>
      </c>
      <c r="AE280" s="100">
        <v>16.35</v>
      </c>
      <c r="AF280" s="103">
        <v>40707.0</v>
      </c>
      <c r="AG280" s="100">
        <v>14.57</v>
      </c>
      <c r="AH280" s="100">
        <v>14.57</v>
      </c>
      <c r="AI280" s="103">
        <v>46014.0</v>
      </c>
      <c r="AJ280" s="100">
        <v>0.36</v>
      </c>
      <c r="AK280" s="102" t="s">
        <v>160</v>
      </c>
      <c r="AL280" s="102" t="s">
        <v>618</v>
      </c>
      <c r="AM280" s="102" t="s">
        <v>1106</v>
      </c>
      <c r="AN280" s="100">
        <v>3120.0</v>
      </c>
      <c r="AO280" s="102" t="s">
        <v>110</v>
      </c>
      <c r="AP280" s="102" t="s">
        <v>110</v>
      </c>
      <c r="AQ280" s="102" t="s">
        <v>110</v>
      </c>
      <c r="AR280" s="102" t="s">
        <v>110</v>
      </c>
      <c r="AS280" s="102" t="s">
        <v>110</v>
      </c>
      <c r="AT280" s="102" t="s">
        <v>110</v>
      </c>
      <c r="AU280" s="102" t="s">
        <v>110</v>
      </c>
      <c r="AV280" s="109" t="s">
        <v>1127</v>
      </c>
      <c r="AW280" s="102" t="s">
        <v>1109</v>
      </c>
      <c r="AX280" s="110" t="s">
        <v>799</v>
      </c>
      <c r="AY280" s="110" t="s">
        <v>620</v>
      </c>
      <c r="AZ280" s="110" t="s">
        <v>1110</v>
      </c>
    </row>
    <row r="281">
      <c r="A281" s="38">
        <v>277.0</v>
      </c>
      <c r="B281" s="67" t="s">
        <v>1128</v>
      </c>
      <c r="C281" s="82" t="str">
        <f t="shared" si="5"/>
        <v>View</v>
      </c>
      <c r="D281" s="38" t="s">
        <v>1129</v>
      </c>
      <c r="E281" s="83">
        <v>1.2991</v>
      </c>
      <c r="F281" s="87" t="str">
        <f t="shared" si="6"/>
        <v>Energy Limited Partnership</v>
      </c>
      <c r="G281" s="71">
        <v>0.0125</v>
      </c>
      <c r="H281" s="72">
        <v>0.0061</v>
      </c>
      <c r="I281" s="72">
        <v>0.0108</v>
      </c>
      <c r="J281" s="72">
        <v>0.0164</v>
      </c>
      <c r="K281" s="72">
        <v>0.8758</v>
      </c>
      <c r="L281" s="72">
        <v>0.1833</v>
      </c>
      <c r="M281" s="72">
        <v>2.0813</v>
      </c>
      <c r="N281" s="73">
        <v>1.2761</v>
      </c>
      <c r="O281" s="73">
        <v>2.1206</v>
      </c>
      <c r="P281" s="73">
        <v>1.9881</v>
      </c>
      <c r="Q281" s="72">
        <v>0.4019</v>
      </c>
      <c r="R281" s="89">
        <v>5.42</v>
      </c>
      <c r="S281" s="91">
        <v>-77.521735</v>
      </c>
      <c r="T281" s="93">
        <v>30.0</v>
      </c>
      <c r="U281" s="91">
        <v>1044.034176</v>
      </c>
      <c r="V281" s="95"/>
      <c r="W281" s="97">
        <v>0.0334</v>
      </c>
      <c r="X281" s="99">
        <v>0.066</v>
      </c>
      <c r="Y281" s="100">
        <v>73.0</v>
      </c>
      <c r="Z281" s="100">
        <v>33.0</v>
      </c>
      <c r="AA281" s="97">
        <v>0.0109</v>
      </c>
      <c r="AB281" s="100">
        <v>0.74</v>
      </c>
      <c r="AC281" s="102" t="s">
        <v>578</v>
      </c>
      <c r="AD281" s="102" t="s">
        <v>182</v>
      </c>
      <c r="AE281" s="100">
        <v>17.68</v>
      </c>
      <c r="AF281" s="103">
        <v>40471.0</v>
      </c>
      <c r="AG281" s="100">
        <v>5.99</v>
      </c>
      <c r="AH281" s="100">
        <v>1.76</v>
      </c>
      <c r="AI281" s="103">
        <v>46021.0</v>
      </c>
      <c r="AJ281" s="100">
        <v>0.6335</v>
      </c>
      <c r="AK281" s="102" t="s">
        <v>160</v>
      </c>
      <c r="AL281" s="104"/>
      <c r="AM281" s="102" t="s">
        <v>1106</v>
      </c>
      <c r="AN281" s="100">
        <v>3120.0</v>
      </c>
      <c r="AO281" s="102" t="s">
        <v>110</v>
      </c>
      <c r="AP281" s="102" t="s">
        <v>110</v>
      </c>
      <c r="AQ281" s="102" t="s">
        <v>110</v>
      </c>
      <c r="AR281" s="102" t="s">
        <v>110</v>
      </c>
      <c r="AS281" s="102" t="s">
        <v>110</v>
      </c>
      <c r="AT281" s="102" t="s">
        <v>110</v>
      </c>
      <c r="AU281" s="102" t="s">
        <v>110</v>
      </c>
      <c r="AV281" s="109" t="s">
        <v>1130</v>
      </c>
      <c r="AW281" s="102" t="s">
        <v>1109</v>
      </c>
      <c r="AX281" s="110" t="s">
        <v>799</v>
      </c>
      <c r="AY281" s="110" t="s">
        <v>118</v>
      </c>
      <c r="AZ281" s="110" t="s">
        <v>1110</v>
      </c>
    </row>
    <row r="282">
      <c r="A282" s="38">
        <v>278.0</v>
      </c>
      <c r="B282" s="67" t="s">
        <v>1131</v>
      </c>
      <c r="C282" s="82" t="str">
        <f t="shared" si="5"/>
        <v>View</v>
      </c>
      <c r="D282" s="38" t="s">
        <v>1132</v>
      </c>
      <c r="E282" s="83">
        <v>0.4283</v>
      </c>
      <c r="F282" s="87" t="str">
        <f t="shared" si="6"/>
        <v>Equity Energy</v>
      </c>
      <c r="G282" s="71">
        <v>0.0069</v>
      </c>
      <c r="H282" s="72">
        <v>0.0385</v>
      </c>
      <c r="I282" s="72">
        <v>0.1591</v>
      </c>
      <c r="J282" s="72">
        <v>0.3171</v>
      </c>
      <c r="K282" s="72">
        <v>0.5116</v>
      </c>
      <c r="L282" s="72">
        <v>0.2064</v>
      </c>
      <c r="M282" s="72">
        <v>1.7703</v>
      </c>
      <c r="N282" s="73">
        <v>0.8194</v>
      </c>
      <c r="O282" s="73">
        <v>0.7904</v>
      </c>
      <c r="P282" s="73">
        <v>1.3426</v>
      </c>
      <c r="Q282" s="72">
        <v>0.3418</v>
      </c>
      <c r="R282" s="89">
        <v>5.24</v>
      </c>
      <c r="S282" s="91">
        <v>24.834367</v>
      </c>
      <c r="T282" s="93">
        <v>39.0</v>
      </c>
      <c r="U282" s="91">
        <v>707.337467</v>
      </c>
      <c r="V282" s="95"/>
      <c r="W282" s="97">
        <v>0.0</v>
      </c>
      <c r="X282" s="99">
        <v>0.0182</v>
      </c>
      <c r="Y282" s="100">
        <v>9.0</v>
      </c>
      <c r="Z282" s="100">
        <v>12.0</v>
      </c>
      <c r="AA282" s="97">
        <v>0.0127</v>
      </c>
      <c r="AB282" s="100">
        <v>0.77</v>
      </c>
      <c r="AC282" s="102" t="s">
        <v>578</v>
      </c>
      <c r="AD282" s="102" t="s">
        <v>105</v>
      </c>
      <c r="AE282" s="100">
        <v>17.27</v>
      </c>
      <c r="AF282" s="103">
        <v>35492.0</v>
      </c>
      <c r="AG282" s="100">
        <v>5.0</v>
      </c>
      <c r="AH282" s="100">
        <v>5.0</v>
      </c>
      <c r="AI282" s="103">
        <v>46017.0</v>
      </c>
      <c r="AJ282" s="100">
        <v>0.922</v>
      </c>
      <c r="AK282" s="102" t="s">
        <v>135</v>
      </c>
      <c r="AL282" s="104"/>
      <c r="AM282" s="102" t="s">
        <v>1133</v>
      </c>
      <c r="AN282" s="100">
        <v>3130.0</v>
      </c>
      <c r="AO282" s="102" t="s">
        <v>110</v>
      </c>
      <c r="AP282" s="102" t="s">
        <v>110</v>
      </c>
      <c r="AQ282" s="102" t="s">
        <v>110</v>
      </c>
      <c r="AR282" s="102" t="s">
        <v>110</v>
      </c>
      <c r="AS282" s="102" t="s">
        <v>110</v>
      </c>
      <c r="AT282" s="102" t="s">
        <v>110</v>
      </c>
      <c r="AU282" s="102" t="s">
        <v>110</v>
      </c>
      <c r="AV282" s="109" t="s">
        <v>1134</v>
      </c>
      <c r="AW282" s="102" t="s">
        <v>1135</v>
      </c>
      <c r="AX282" s="110" t="s">
        <v>799</v>
      </c>
      <c r="AY282" s="110" t="s">
        <v>118</v>
      </c>
      <c r="AZ282" s="110" t="s">
        <v>1136</v>
      </c>
    </row>
    <row r="283">
      <c r="A283" s="38">
        <v>279.0</v>
      </c>
      <c r="B283" s="67" t="s">
        <v>1137</v>
      </c>
      <c r="C283" s="82" t="str">
        <f t="shared" si="5"/>
        <v>View</v>
      </c>
      <c r="D283" s="38" t="s">
        <v>1138</v>
      </c>
      <c r="E283" s="83">
        <v>0.0955</v>
      </c>
      <c r="F283" s="87" t="str">
        <f t="shared" si="6"/>
        <v>Equity Energy</v>
      </c>
      <c r="G283" s="71">
        <v>0.0061</v>
      </c>
      <c r="H283" s="72">
        <v>0.0373</v>
      </c>
      <c r="I283" s="72">
        <v>0.0791</v>
      </c>
      <c r="J283" s="72">
        <v>0.1163</v>
      </c>
      <c r="K283" s="72">
        <v>0.27</v>
      </c>
      <c r="L283" s="72">
        <v>0.2169</v>
      </c>
      <c r="M283" s="72">
        <v>1.6035</v>
      </c>
      <c r="N283" s="73">
        <v>0.811</v>
      </c>
      <c r="O283" s="73">
        <v>0.1452</v>
      </c>
      <c r="P283" s="73">
        <v>1.3257</v>
      </c>
      <c r="Q283" s="72">
        <v>0.3615</v>
      </c>
      <c r="R283" s="89">
        <v>4.53</v>
      </c>
      <c r="S283" s="91" t="s">
        <v>110</v>
      </c>
      <c r="T283" s="93">
        <v>54.0</v>
      </c>
      <c r="U283" s="91">
        <v>644.990928</v>
      </c>
      <c r="V283" s="95"/>
      <c r="W283" s="97">
        <v>0.0</v>
      </c>
      <c r="X283" s="99">
        <v>0.0909</v>
      </c>
      <c r="Y283" s="100">
        <v>100.0</v>
      </c>
      <c r="Z283" s="100">
        <v>100.0</v>
      </c>
      <c r="AA283" s="97">
        <v>0.0124</v>
      </c>
      <c r="AB283" s="100">
        <v>0.61</v>
      </c>
      <c r="AC283" s="102" t="s">
        <v>578</v>
      </c>
      <c r="AD283" s="104"/>
      <c r="AE283" s="100">
        <v>18.76</v>
      </c>
      <c r="AF283" s="103">
        <v>47148.0</v>
      </c>
      <c r="AG283" s="100">
        <v>10.95</v>
      </c>
      <c r="AH283" s="100">
        <v>2.94</v>
      </c>
      <c r="AI283" s="103">
        <v>45982.0</v>
      </c>
      <c r="AJ283" s="100">
        <v>0.49</v>
      </c>
      <c r="AK283" s="102" t="s">
        <v>128</v>
      </c>
      <c r="AL283" s="102" t="s">
        <v>618</v>
      </c>
      <c r="AM283" s="102" t="s">
        <v>1133</v>
      </c>
      <c r="AN283" s="100">
        <v>3130.0</v>
      </c>
      <c r="AO283" s="102" t="s">
        <v>110</v>
      </c>
      <c r="AP283" s="102" t="s">
        <v>110</v>
      </c>
      <c r="AQ283" s="102" t="s">
        <v>110</v>
      </c>
      <c r="AR283" s="102" t="s">
        <v>110</v>
      </c>
      <c r="AS283" s="102" t="s">
        <v>110</v>
      </c>
      <c r="AT283" s="102" t="s">
        <v>110</v>
      </c>
      <c r="AU283" s="102" t="s">
        <v>110</v>
      </c>
      <c r="AV283" s="109" t="s">
        <v>1139</v>
      </c>
      <c r="AW283" s="102" t="s">
        <v>1135</v>
      </c>
      <c r="AX283" s="110" t="s">
        <v>799</v>
      </c>
      <c r="AY283" s="110" t="s">
        <v>620</v>
      </c>
      <c r="AZ283" s="110" t="s">
        <v>1136</v>
      </c>
    </row>
    <row r="284">
      <c r="A284" s="38">
        <v>280.0</v>
      </c>
      <c r="B284" s="67" t="s">
        <v>1133</v>
      </c>
      <c r="C284" s="82" t="str">
        <f t="shared" si="5"/>
        <v>View</v>
      </c>
      <c r="D284" s="38" t="s">
        <v>1140</v>
      </c>
      <c r="E284" s="83">
        <v>-0.0387</v>
      </c>
      <c r="F284" s="87" t="str">
        <f t="shared" si="6"/>
        <v>Equity Energy</v>
      </c>
      <c r="G284" s="71">
        <v>8.0E-4</v>
      </c>
      <c r="H284" s="72">
        <v>0.0488</v>
      </c>
      <c r="I284" s="72">
        <v>0.0959</v>
      </c>
      <c r="J284" s="72">
        <v>0.108</v>
      </c>
      <c r="K284" s="72">
        <v>0.2074</v>
      </c>
      <c r="L284" s="72">
        <v>0.2015</v>
      </c>
      <c r="M284" s="72">
        <v>1.8532</v>
      </c>
      <c r="N284" s="73">
        <v>0.7815</v>
      </c>
      <c r="O284" s="73">
        <v>-0.0597</v>
      </c>
      <c r="P284" s="73">
        <v>1.378</v>
      </c>
      <c r="Q284" s="72">
        <v>0.4383</v>
      </c>
      <c r="R284" s="89">
        <v>4.21</v>
      </c>
      <c r="S284" s="91">
        <v>-2189.971375</v>
      </c>
      <c r="T284" s="93">
        <v>25.0</v>
      </c>
      <c r="U284" s="91">
        <v>27026.87042</v>
      </c>
      <c r="V284" s="100" t="s">
        <v>156</v>
      </c>
      <c r="W284" s="97">
        <v>0.0334</v>
      </c>
      <c r="X284" s="99">
        <v>0.0312</v>
      </c>
      <c r="Y284" s="100">
        <v>50.0</v>
      </c>
      <c r="Z284" s="100">
        <v>59.0</v>
      </c>
      <c r="AA284" s="97">
        <v>0.0138</v>
      </c>
      <c r="AB284" s="100">
        <v>0.63</v>
      </c>
      <c r="AC284" s="102" t="s">
        <v>578</v>
      </c>
      <c r="AD284" s="102" t="s">
        <v>105</v>
      </c>
      <c r="AE284" s="100">
        <v>17.67</v>
      </c>
      <c r="AF284" s="103">
        <v>36145.0</v>
      </c>
      <c r="AG284" s="100">
        <v>10.93</v>
      </c>
      <c r="AH284" s="100">
        <v>4.92</v>
      </c>
      <c r="AI284" s="103">
        <v>46013.0</v>
      </c>
      <c r="AJ284" s="100">
        <v>0.373</v>
      </c>
      <c r="AK284" s="102" t="s">
        <v>128</v>
      </c>
      <c r="AL284" s="102" t="s">
        <v>129</v>
      </c>
      <c r="AM284" s="102" t="s">
        <v>1133</v>
      </c>
      <c r="AN284" s="100">
        <v>3130.0</v>
      </c>
      <c r="AO284" s="102" t="s">
        <v>110</v>
      </c>
      <c r="AP284" s="102" t="s">
        <v>110</v>
      </c>
      <c r="AQ284" s="102" t="s">
        <v>110</v>
      </c>
      <c r="AR284" s="102" t="s">
        <v>110</v>
      </c>
      <c r="AS284" s="102" t="s">
        <v>110</v>
      </c>
      <c r="AT284" s="102" t="s">
        <v>110</v>
      </c>
      <c r="AU284" s="102" t="s">
        <v>110</v>
      </c>
      <c r="AV284" s="109" t="s">
        <v>1141</v>
      </c>
      <c r="AW284" s="102" t="s">
        <v>1135</v>
      </c>
      <c r="AX284" s="110" t="s">
        <v>799</v>
      </c>
      <c r="AY284" s="110" t="s">
        <v>132</v>
      </c>
      <c r="AZ284" s="110" t="s">
        <v>1136</v>
      </c>
    </row>
    <row r="285">
      <c r="A285" s="38">
        <v>281.0</v>
      </c>
      <c r="B285" s="67" t="s">
        <v>1142</v>
      </c>
      <c r="C285" s="82" t="str">
        <f t="shared" si="5"/>
        <v>View</v>
      </c>
      <c r="D285" s="38" t="s">
        <v>1143</v>
      </c>
      <c r="E285" s="83">
        <v>0.0495</v>
      </c>
      <c r="F285" s="87" t="str">
        <f t="shared" si="6"/>
        <v>Equity Energy</v>
      </c>
      <c r="G285" s="71">
        <v>0.004</v>
      </c>
      <c r="H285" s="72">
        <v>0.0361</v>
      </c>
      <c r="I285" s="72">
        <v>0.0945</v>
      </c>
      <c r="J285" s="72">
        <v>0.0779</v>
      </c>
      <c r="K285" s="72">
        <v>0.2583</v>
      </c>
      <c r="L285" s="72">
        <v>0.2307</v>
      </c>
      <c r="M285" s="72">
        <v>1.8948</v>
      </c>
      <c r="N285" s="73">
        <v>0.7514</v>
      </c>
      <c r="O285" s="73">
        <v>0.0816</v>
      </c>
      <c r="P285" s="73">
        <v>1.3334</v>
      </c>
      <c r="Q285" s="72">
        <v>0.4796</v>
      </c>
      <c r="R285" s="89">
        <v>4.07</v>
      </c>
      <c r="S285" s="91">
        <v>-33.941797</v>
      </c>
      <c r="T285" s="93">
        <v>24.0</v>
      </c>
      <c r="U285" s="91">
        <v>442.662579</v>
      </c>
      <c r="V285" s="95"/>
      <c r="W285" s="97">
        <v>0.03</v>
      </c>
      <c r="X285" s="99">
        <v>0.0251</v>
      </c>
      <c r="Y285" s="100">
        <v>72.0</v>
      </c>
      <c r="Z285" s="100">
        <v>35.0</v>
      </c>
      <c r="AA285" s="97">
        <v>0.0149</v>
      </c>
      <c r="AB285" s="100">
        <v>0.67</v>
      </c>
      <c r="AC285" s="102" t="s">
        <v>578</v>
      </c>
      <c r="AD285" s="102" t="s">
        <v>105</v>
      </c>
      <c r="AE285" s="100">
        <v>16.06</v>
      </c>
      <c r="AF285" s="103">
        <v>39022.0</v>
      </c>
      <c r="AG285" s="100">
        <v>7.74</v>
      </c>
      <c r="AH285" s="100">
        <v>5.35</v>
      </c>
      <c r="AI285" s="103">
        <v>46013.0</v>
      </c>
      <c r="AJ285" s="100">
        <v>0.518</v>
      </c>
      <c r="AK285" s="102" t="s">
        <v>128</v>
      </c>
      <c r="AL285" s="102" t="s">
        <v>129</v>
      </c>
      <c r="AM285" s="102" t="s">
        <v>1133</v>
      </c>
      <c r="AN285" s="100">
        <v>3130.0</v>
      </c>
      <c r="AO285" s="102" t="s">
        <v>110</v>
      </c>
      <c r="AP285" s="102" t="s">
        <v>110</v>
      </c>
      <c r="AQ285" s="102" t="s">
        <v>110</v>
      </c>
      <c r="AR285" s="102" t="s">
        <v>110</v>
      </c>
      <c r="AS285" s="102" t="s">
        <v>110</v>
      </c>
      <c r="AT285" s="102" t="s">
        <v>110</v>
      </c>
      <c r="AU285" s="102" t="s">
        <v>110</v>
      </c>
      <c r="AV285" s="109" t="s">
        <v>1144</v>
      </c>
      <c r="AW285" s="102" t="s">
        <v>1135</v>
      </c>
      <c r="AX285" s="110" t="s">
        <v>799</v>
      </c>
      <c r="AY285" s="110" t="s">
        <v>132</v>
      </c>
      <c r="AZ285" s="110" t="s">
        <v>1136</v>
      </c>
    </row>
    <row r="286">
      <c r="A286" s="38">
        <v>282.0</v>
      </c>
      <c r="B286" s="67" t="s">
        <v>1145</v>
      </c>
      <c r="C286" s="82" t="str">
        <f t="shared" si="5"/>
        <v>View</v>
      </c>
      <c r="D286" s="38" t="s">
        <v>1146</v>
      </c>
      <c r="E286" s="83">
        <v>-0.0169</v>
      </c>
      <c r="F286" s="87" t="str">
        <f t="shared" si="6"/>
        <v>Equity Energy</v>
      </c>
      <c r="G286" s="71">
        <v>8.0E-4</v>
      </c>
      <c r="H286" s="72">
        <v>0.0456</v>
      </c>
      <c r="I286" s="72">
        <v>0.0943</v>
      </c>
      <c r="J286" s="72">
        <v>0.0969</v>
      </c>
      <c r="K286" s="72">
        <v>0.2231</v>
      </c>
      <c r="L286" s="72">
        <v>0.2147</v>
      </c>
      <c r="M286" s="72">
        <v>1.8859</v>
      </c>
      <c r="N286" s="73">
        <v>0.7936</v>
      </c>
      <c r="O286" s="73">
        <v>-0.027</v>
      </c>
      <c r="P286" s="73">
        <v>1.4119</v>
      </c>
      <c r="Q286" s="72">
        <v>0.4717</v>
      </c>
      <c r="R286" s="89">
        <v>4.04</v>
      </c>
      <c r="S286" s="91">
        <v>-81.600648</v>
      </c>
      <c r="T286" s="93">
        <v>101.0</v>
      </c>
      <c r="U286" s="91">
        <v>1336.904383</v>
      </c>
      <c r="V286" s="95"/>
      <c r="W286" s="97">
        <v>0.0307</v>
      </c>
      <c r="X286" s="99">
        <v>0.0304</v>
      </c>
      <c r="Y286" s="100">
        <v>60.0</v>
      </c>
      <c r="Z286" s="100">
        <v>47.0</v>
      </c>
      <c r="AA286" s="97">
        <v>0.014</v>
      </c>
      <c r="AB286" s="100">
        <v>0.63</v>
      </c>
      <c r="AC286" s="102" t="s">
        <v>578</v>
      </c>
      <c r="AD286" s="102" t="s">
        <v>105</v>
      </c>
      <c r="AE286" s="100">
        <v>17.22</v>
      </c>
      <c r="AF286" s="103">
        <v>41568.0</v>
      </c>
      <c r="AG286" s="100">
        <v>12.21</v>
      </c>
      <c r="AH286" s="100">
        <v>0.51</v>
      </c>
      <c r="AI286" s="103">
        <v>46010.0</v>
      </c>
      <c r="AJ286" s="100">
        <v>0.185</v>
      </c>
      <c r="AK286" s="102" t="s">
        <v>128</v>
      </c>
      <c r="AL286" s="102" t="s">
        <v>129</v>
      </c>
      <c r="AM286" s="102" t="s">
        <v>1133</v>
      </c>
      <c r="AN286" s="100">
        <v>3130.0</v>
      </c>
      <c r="AO286" s="102" t="s">
        <v>110</v>
      </c>
      <c r="AP286" s="102" t="s">
        <v>110</v>
      </c>
      <c r="AQ286" s="102" t="s">
        <v>110</v>
      </c>
      <c r="AR286" s="102" t="s">
        <v>110</v>
      </c>
      <c r="AS286" s="102" t="s">
        <v>110</v>
      </c>
      <c r="AT286" s="102" t="s">
        <v>110</v>
      </c>
      <c r="AU286" s="102" t="s">
        <v>110</v>
      </c>
      <c r="AV286" s="109" t="s">
        <v>1147</v>
      </c>
      <c r="AW286" s="102" t="s">
        <v>1135</v>
      </c>
      <c r="AX286" s="110" t="s">
        <v>799</v>
      </c>
      <c r="AY286" s="110" t="s">
        <v>132</v>
      </c>
      <c r="AZ286" s="110" t="s">
        <v>1136</v>
      </c>
    </row>
    <row r="287">
      <c r="A287" s="38">
        <v>283.0</v>
      </c>
      <c r="B287" s="67" t="s">
        <v>1148</v>
      </c>
      <c r="C287" s="82" t="str">
        <f t="shared" si="5"/>
        <v>View</v>
      </c>
      <c r="D287" s="38" t="s">
        <v>1149</v>
      </c>
      <c r="E287" s="83">
        <v>0.0151</v>
      </c>
      <c r="F287" s="87" t="str">
        <f t="shared" si="6"/>
        <v>Equity Energy</v>
      </c>
      <c r="G287" s="71">
        <v>0.0065</v>
      </c>
      <c r="H287" s="72">
        <v>0.0354</v>
      </c>
      <c r="I287" s="72">
        <v>0.1016</v>
      </c>
      <c r="J287" s="72">
        <v>0.1202</v>
      </c>
      <c r="K287" s="72">
        <v>0.2368</v>
      </c>
      <c r="L287" s="72">
        <v>0.2585</v>
      </c>
      <c r="M287" s="72">
        <v>1.8878</v>
      </c>
      <c r="N287" s="73">
        <v>0.7811</v>
      </c>
      <c r="O287" s="73">
        <v>0.0265</v>
      </c>
      <c r="P287" s="73">
        <v>1.4227</v>
      </c>
      <c r="Q287" s="72">
        <v>0.5047</v>
      </c>
      <c r="R287" s="89">
        <v>3.86</v>
      </c>
      <c r="S287" s="91">
        <v>-199.856367</v>
      </c>
      <c r="T287" s="93">
        <v>34.0</v>
      </c>
      <c r="U287" s="91">
        <v>2660.013299</v>
      </c>
      <c r="V287" s="95"/>
      <c r="W287" s="97">
        <v>0.0</v>
      </c>
      <c r="X287" s="99">
        <v>0.0188</v>
      </c>
      <c r="Y287" s="100">
        <v>44.0</v>
      </c>
      <c r="Z287" s="100">
        <v>44.0</v>
      </c>
      <c r="AA287" s="97">
        <v>0.0146</v>
      </c>
      <c r="AB287" s="100">
        <v>0.61</v>
      </c>
      <c r="AC287" s="102" t="s">
        <v>578</v>
      </c>
      <c r="AD287" s="102" t="s">
        <v>105</v>
      </c>
      <c r="AE287" s="100">
        <v>17.81</v>
      </c>
      <c r="AF287" s="103">
        <v>29781.0</v>
      </c>
      <c r="AG287" s="100">
        <v>1.14</v>
      </c>
      <c r="AH287" s="100">
        <v>1.14</v>
      </c>
      <c r="AI287" s="103">
        <v>46020.0</v>
      </c>
      <c r="AJ287" s="100">
        <v>0.294</v>
      </c>
      <c r="AK287" s="102" t="s">
        <v>135</v>
      </c>
      <c r="AL287" s="104"/>
      <c r="AM287" s="102" t="s">
        <v>1133</v>
      </c>
      <c r="AN287" s="100">
        <v>3130.0</v>
      </c>
      <c r="AO287" s="102" t="s">
        <v>110</v>
      </c>
      <c r="AP287" s="102" t="s">
        <v>110</v>
      </c>
      <c r="AQ287" s="102" t="s">
        <v>110</v>
      </c>
      <c r="AR287" s="102" t="s">
        <v>110</v>
      </c>
      <c r="AS287" s="102" t="s">
        <v>110</v>
      </c>
      <c r="AT287" s="102" t="s">
        <v>110</v>
      </c>
      <c r="AU287" s="102" t="s">
        <v>110</v>
      </c>
      <c r="AV287" s="109" t="s">
        <v>1150</v>
      </c>
      <c r="AW287" s="102" t="s">
        <v>1135</v>
      </c>
      <c r="AX287" s="110" t="s">
        <v>799</v>
      </c>
      <c r="AY287" s="110" t="s">
        <v>118</v>
      </c>
      <c r="AZ287" s="110" t="s">
        <v>1136</v>
      </c>
    </row>
    <row r="288">
      <c r="A288" s="38">
        <v>284.0</v>
      </c>
      <c r="B288" s="67" t="s">
        <v>1151</v>
      </c>
      <c r="C288" s="82" t="str">
        <f t="shared" si="5"/>
        <v>View</v>
      </c>
      <c r="D288" s="38" t="s">
        <v>1152</v>
      </c>
      <c r="E288" s="83">
        <v>0.3759</v>
      </c>
      <c r="F288" s="87" t="str">
        <f t="shared" si="6"/>
        <v>Equity Energy</v>
      </c>
      <c r="G288" s="71">
        <v>0.0112</v>
      </c>
      <c r="H288" s="72">
        <v>0.0295</v>
      </c>
      <c r="I288" s="72">
        <v>0.0768</v>
      </c>
      <c r="J288" s="72">
        <v>0.174</v>
      </c>
      <c r="K288" s="72">
        <v>0.4323</v>
      </c>
      <c r="L288" s="72">
        <v>0.1826</v>
      </c>
      <c r="M288" s="72">
        <v>1.5719</v>
      </c>
      <c r="N288" s="73">
        <v>0.8323</v>
      </c>
      <c r="O288" s="73">
        <v>0.6025</v>
      </c>
      <c r="P288" s="73">
        <v>1.3216</v>
      </c>
      <c r="Q288" s="72">
        <v>0.4431</v>
      </c>
      <c r="R288" s="89">
        <v>3.64</v>
      </c>
      <c r="S288" s="91" t="s">
        <v>110</v>
      </c>
      <c r="T288" s="93">
        <v>88.0</v>
      </c>
      <c r="U288" s="91">
        <v>358.168325</v>
      </c>
      <c r="V288" s="95"/>
      <c r="W288" s="97">
        <v>0.0</v>
      </c>
      <c r="X288" s="99">
        <v>0.0838</v>
      </c>
      <c r="Y288" s="100">
        <v>1.0</v>
      </c>
      <c r="Z288" s="100">
        <v>1.0</v>
      </c>
      <c r="AA288" s="97">
        <v>0.0115</v>
      </c>
      <c r="AB288" s="100">
        <v>0.57</v>
      </c>
      <c r="AC288" s="102" t="s">
        <v>578</v>
      </c>
      <c r="AD288" s="102" t="s">
        <v>1153</v>
      </c>
      <c r="AE288" s="100">
        <v>13.09</v>
      </c>
      <c r="AF288" s="103">
        <v>38344.0</v>
      </c>
      <c r="AG288" s="100">
        <v>13.54</v>
      </c>
      <c r="AH288" s="100">
        <v>7.84</v>
      </c>
      <c r="AI288" s="103">
        <v>46013.0</v>
      </c>
      <c r="AJ288" s="100">
        <v>0.0973</v>
      </c>
      <c r="AK288" s="102" t="s">
        <v>160</v>
      </c>
      <c r="AL288" s="102" t="s">
        <v>618</v>
      </c>
      <c r="AM288" s="102" t="s">
        <v>1133</v>
      </c>
      <c r="AN288" s="100">
        <v>3130.0</v>
      </c>
      <c r="AO288" s="102" t="s">
        <v>110</v>
      </c>
      <c r="AP288" s="102" t="s">
        <v>110</v>
      </c>
      <c r="AQ288" s="102" t="s">
        <v>110</v>
      </c>
      <c r="AR288" s="102" t="s">
        <v>110</v>
      </c>
      <c r="AS288" s="102" t="s">
        <v>110</v>
      </c>
      <c r="AT288" s="102" t="s">
        <v>110</v>
      </c>
      <c r="AU288" s="102" t="s">
        <v>110</v>
      </c>
      <c r="AV288" s="109" t="s">
        <v>1154</v>
      </c>
      <c r="AW288" s="102" t="s">
        <v>1135</v>
      </c>
      <c r="AX288" s="110" t="s">
        <v>799</v>
      </c>
      <c r="AY288" s="110" t="s">
        <v>620</v>
      </c>
      <c r="AZ288" s="110" t="s">
        <v>1136</v>
      </c>
    </row>
    <row r="289">
      <c r="A289" s="38">
        <v>285.0</v>
      </c>
      <c r="B289" s="67" t="s">
        <v>1155</v>
      </c>
      <c r="C289" s="82" t="str">
        <f t="shared" si="5"/>
        <v>View</v>
      </c>
      <c r="D289" s="38" t="s">
        <v>1156</v>
      </c>
      <c r="E289" s="83">
        <v>0.0754</v>
      </c>
      <c r="F289" s="87" t="str">
        <f t="shared" si="6"/>
        <v>Equity Energy</v>
      </c>
      <c r="G289" s="71">
        <v>0.0123</v>
      </c>
      <c r="H289" s="72">
        <v>0.0325</v>
      </c>
      <c r="I289" s="72">
        <v>0.0853</v>
      </c>
      <c r="J289" s="72">
        <v>0.1371</v>
      </c>
      <c r="K289" s="72">
        <v>0.263</v>
      </c>
      <c r="L289" s="72">
        <v>0.1858</v>
      </c>
      <c r="M289" s="72">
        <v>1.7872</v>
      </c>
      <c r="N289" s="73">
        <v>0.8074</v>
      </c>
      <c r="O289" s="73">
        <v>0.1213</v>
      </c>
      <c r="P289" s="73">
        <v>1.4018</v>
      </c>
      <c r="Q289" s="72">
        <v>0.5396</v>
      </c>
      <c r="R289" s="89">
        <v>3.43</v>
      </c>
      <c r="S289" s="91">
        <v>-10.900071</v>
      </c>
      <c r="T289" s="93">
        <v>27.0</v>
      </c>
      <c r="U289" s="91">
        <v>454.664246</v>
      </c>
      <c r="V289" s="95"/>
      <c r="W289" s="97">
        <v>0.0</v>
      </c>
      <c r="X289" s="99">
        <v>0.0214</v>
      </c>
      <c r="Y289" s="100">
        <v>35.0</v>
      </c>
      <c r="Z289" s="100">
        <v>32.0</v>
      </c>
      <c r="AA289" s="97">
        <v>0.0128</v>
      </c>
      <c r="AB289" s="100">
        <v>0.58</v>
      </c>
      <c r="AC289" s="102" t="s">
        <v>578</v>
      </c>
      <c r="AD289" s="102" t="s">
        <v>105</v>
      </c>
      <c r="AE289" s="100">
        <v>16.42</v>
      </c>
      <c r="AF289" s="103">
        <v>37343.0</v>
      </c>
      <c r="AG289" s="100">
        <v>5.58</v>
      </c>
      <c r="AH289" s="100">
        <v>5.35</v>
      </c>
      <c r="AI289" s="103">
        <v>46009.0</v>
      </c>
      <c r="AJ289" s="100">
        <v>0.6933</v>
      </c>
      <c r="AK289" s="102" t="s">
        <v>107</v>
      </c>
      <c r="AL289" s="104"/>
      <c r="AM289" s="102" t="s">
        <v>1133</v>
      </c>
      <c r="AN289" s="100">
        <v>3130.0</v>
      </c>
      <c r="AO289" s="102" t="s">
        <v>110</v>
      </c>
      <c r="AP289" s="102" t="s">
        <v>110</v>
      </c>
      <c r="AQ289" s="102" t="s">
        <v>110</v>
      </c>
      <c r="AR289" s="102" t="s">
        <v>110</v>
      </c>
      <c r="AS289" s="102" t="s">
        <v>110</v>
      </c>
      <c r="AT289" s="102" t="s">
        <v>110</v>
      </c>
      <c r="AU289" s="102" t="s">
        <v>110</v>
      </c>
      <c r="AV289" s="109" t="s">
        <v>1157</v>
      </c>
      <c r="AW289" s="102" t="s">
        <v>1135</v>
      </c>
      <c r="AX289" s="110" t="s">
        <v>799</v>
      </c>
      <c r="AY289" s="110" t="s">
        <v>118</v>
      </c>
      <c r="AZ289" s="110" t="s">
        <v>1136</v>
      </c>
    </row>
    <row r="290">
      <c r="A290" s="38">
        <v>286.0</v>
      </c>
      <c r="B290" s="67" t="s">
        <v>1158</v>
      </c>
      <c r="C290" s="82" t="str">
        <f t="shared" si="5"/>
        <v>View</v>
      </c>
      <c r="D290" s="38" t="s">
        <v>1159</v>
      </c>
      <c r="E290" s="83">
        <v>1.3315</v>
      </c>
      <c r="F290" s="87" t="str">
        <f t="shared" si="6"/>
        <v>Equity Precious Metals</v>
      </c>
      <c r="G290" s="71">
        <v>0.0093</v>
      </c>
      <c r="H290" s="72">
        <v>0.0267</v>
      </c>
      <c r="I290" s="72">
        <v>0.5831</v>
      </c>
      <c r="J290" s="72">
        <v>1.2811</v>
      </c>
      <c r="K290" s="72">
        <v>1.6376</v>
      </c>
      <c r="L290" s="72">
        <v>0.2397</v>
      </c>
      <c r="M290" s="72">
        <v>1.4202</v>
      </c>
      <c r="N290" s="73">
        <v>0.65</v>
      </c>
      <c r="O290" s="73">
        <v>3.2411</v>
      </c>
      <c r="P290" s="73">
        <v>1.418</v>
      </c>
      <c r="Q290" s="72">
        <v>0.3711</v>
      </c>
      <c r="R290" s="89">
        <v>3.98</v>
      </c>
      <c r="S290" s="91">
        <v>-177.529318</v>
      </c>
      <c r="T290" s="93">
        <v>29.0</v>
      </c>
      <c r="U290" s="91">
        <v>5632.429827</v>
      </c>
      <c r="V290" s="95"/>
      <c r="W290" s="97">
        <v>0.0</v>
      </c>
      <c r="X290" s="99">
        <v>0.0116</v>
      </c>
      <c r="Y290" s="100">
        <v>91.0</v>
      </c>
      <c r="Z290" s="100">
        <v>89.0</v>
      </c>
      <c r="AA290" s="97">
        <v>0.0167</v>
      </c>
      <c r="AB290" s="100">
        <v>0.6</v>
      </c>
      <c r="AC290" s="102" t="s">
        <v>578</v>
      </c>
      <c r="AD290" s="102" t="s">
        <v>744</v>
      </c>
      <c r="AE290" s="100">
        <v>23.34</v>
      </c>
      <c r="AF290" s="103">
        <v>37756.0</v>
      </c>
      <c r="AG290" s="100">
        <v>9.76</v>
      </c>
      <c r="AH290" s="100">
        <v>4.76</v>
      </c>
      <c r="AI290" s="103">
        <v>45995.0</v>
      </c>
      <c r="AJ290" s="100">
        <v>0.707</v>
      </c>
      <c r="AK290" s="102" t="s">
        <v>107</v>
      </c>
      <c r="AL290" s="104"/>
      <c r="AM290" s="102" t="s">
        <v>1160</v>
      </c>
      <c r="AN290" s="100">
        <v>3140.0</v>
      </c>
      <c r="AO290" s="102" t="s">
        <v>110</v>
      </c>
      <c r="AP290" s="102" t="s">
        <v>110</v>
      </c>
      <c r="AQ290" s="102" t="s">
        <v>110</v>
      </c>
      <c r="AR290" s="102" t="s">
        <v>110</v>
      </c>
      <c r="AS290" s="102" t="s">
        <v>110</v>
      </c>
      <c r="AT290" s="102" t="s">
        <v>110</v>
      </c>
      <c r="AU290" s="102" t="s">
        <v>110</v>
      </c>
      <c r="AV290" s="109" t="s">
        <v>1161</v>
      </c>
      <c r="AW290" s="102" t="s">
        <v>1162</v>
      </c>
      <c r="AX290" s="110" t="s">
        <v>799</v>
      </c>
      <c r="AY290" s="110" t="s">
        <v>118</v>
      </c>
      <c r="AZ290" s="110" t="s">
        <v>1163</v>
      </c>
    </row>
    <row r="291">
      <c r="A291" s="38">
        <v>287.0</v>
      </c>
      <c r="B291" s="67" t="s">
        <v>1164</v>
      </c>
      <c r="C291" s="82" t="str">
        <f t="shared" si="5"/>
        <v>View</v>
      </c>
      <c r="D291" s="38" t="s">
        <v>1165</v>
      </c>
      <c r="E291" s="83">
        <v>1.5653</v>
      </c>
      <c r="F291" s="87" t="str">
        <f t="shared" si="6"/>
        <v>Equity Precious Metals</v>
      </c>
      <c r="G291" s="71">
        <v>0.0079</v>
      </c>
      <c r="H291" s="72">
        <v>0.0157</v>
      </c>
      <c r="I291" s="72">
        <v>0.6646</v>
      </c>
      <c r="J291" s="72">
        <v>1.6012</v>
      </c>
      <c r="K291" s="72">
        <v>2.3563</v>
      </c>
      <c r="L291" s="72">
        <v>0.3643</v>
      </c>
      <c r="M291" s="72">
        <v>1.7442</v>
      </c>
      <c r="N291" s="73">
        <v>0.6597</v>
      </c>
      <c r="O291" s="73">
        <v>3.9746</v>
      </c>
      <c r="P291" s="73">
        <v>1.3824</v>
      </c>
      <c r="Q291" s="72">
        <v>0.4895</v>
      </c>
      <c r="R291" s="89">
        <v>3.88</v>
      </c>
      <c r="S291" s="91">
        <v>193.272818</v>
      </c>
      <c r="T291" s="93">
        <v>43.0</v>
      </c>
      <c r="U291" s="91">
        <v>1346.264534</v>
      </c>
      <c r="V291" s="95"/>
      <c r="W291" s="97">
        <v>0.0</v>
      </c>
      <c r="X291" s="99">
        <v>0.0147</v>
      </c>
      <c r="Y291" s="100">
        <v>53.0</v>
      </c>
      <c r="Z291" s="100">
        <v>5.0</v>
      </c>
      <c r="AA291" s="97">
        <v>0.0188</v>
      </c>
      <c r="AB291" s="100">
        <v>0.79</v>
      </c>
      <c r="AC291" s="102" t="s">
        <v>578</v>
      </c>
      <c r="AD291" s="102" t="s">
        <v>105</v>
      </c>
      <c r="AE291" s="100">
        <v>22.0</v>
      </c>
      <c r="AF291" s="103">
        <v>36585.0</v>
      </c>
      <c r="AG291" s="100">
        <v>18.59</v>
      </c>
      <c r="AH291" s="100">
        <v>13.49</v>
      </c>
      <c r="AI291" s="103">
        <v>46013.0</v>
      </c>
      <c r="AJ291" s="100">
        <v>2.2212</v>
      </c>
      <c r="AK291" s="102" t="s">
        <v>107</v>
      </c>
      <c r="AL291" s="104"/>
      <c r="AM291" s="102" t="s">
        <v>1160</v>
      </c>
      <c r="AN291" s="100">
        <v>3140.0</v>
      </c>
      <c r="AO291" s="102" t="s">
        <v>110</v>
      </c>
      <c r="AP291" s="102" t="s">
        <v>110</v>
      </c>
      <c r="AQ291" s="102" t="s">
        <v>110</v>
      </c>
      <c r="AR291" s="102" t="s">
        <v>110</v>
      </c>
      <c r="AS291" s="102" t="s">
        <v>110</v>
      </c>
      <c r="AT291" s="102" t="s">
        <v>110</v>
      </c>
      <c r="AU291" s="102" t="s">
        <v>110</v>
      </c>
      <c r="AV291" s="109" t="s">
        <v>1166</v>
      </c>
      <c r="AW291" s="102" t="s">
        <v>1162</v>
      </c>
      <c r="AX291" s="110" t="s">
        <v>799</v>
      </c>
      <c r="AY291" s="110" t="s">
        <v>118</v>
      </c>
      <c r="AZ291" s="110" t="s">
        <v>1163</v>
      </c>
    </row>
    <row r="292">
      <c r="A292" s="38">
        <v>288.0</v>
      </c>
      <c r="B292" s="135" t="s">
        <v>1167</v>
      </c>
      <c r="C292" s="82" t="str">
        <f t="shared" si="5"/>
        <v>View</v>
      </c>
      <c r="D292" s="38" t="s">
        <v>1168</v>
      </c>
      <c r="E292" s="83">
        <v>1.4268</v>
      </c>
      <c r="F292" s="87" t="str">
        <f t="shared" si="6"/>
        <v>Equity Precious Metals</v>
      </c>
      <c r="G292" s="71">
        <v>0.0188</v>
      </c>
      <c r="H292" s="72">
        <v>0.0139</v>
      </c>
      <c r="I292" s="72">
        <v>0.6287</v>
      </c>
      <c r="J292" s="72">
        <v>1.6384</v>
      </c>
      <c r="K292" s="72">
        <v>2.2983</v>
      </c>
      <c r="L292" s="72">
        <v>0.4266</v>
      </c>
      <c r="M292" s="72">
        <v>1.5013</v>
      </c>
      <c r="N292" s="73">
        <v>0.5414</v>
      </c>
      <c r="O292" s="73">
        <v>3.5304</v>
      </c>
      <c r="P292" s="73">
        <v>1.1045</v>
      </c>
      <c r="Q292" s="72">
        <v>0.4514</v>
      </c>
      <c r="R292" s="89">
        <v>3.58</v>
      </c>
      <c r="S292" s="91">
        <v>13.395224</v>
      </c>
      <c r="T292" s="93">
        <v>63.0</v>
      </c>
      <c r="U292" s="91">
        <v>203.234246</v>
      </c>
      <c r="V292" s="95"/>
      <c r="W292" s="97">
        <v>0.0</v>
      </c>
      <c r="X292" s="99">
        <v>0.0553</v>
      </c>
      <c r="Y292" s="100">
        <v>39.0</v>
      </c>
      <c r="Z292" s="100">
        <v>20.0</v>
      </c>
      <c r="AA292" s="97">
        <v>0.0193</v>
      </c>
      <c r="AB292" s="100">
        <v>0.81</v>
      </c>
      <c r="AC292" s="102" t="s">
        <v>578</v>
      </c>
      <c r="AD292" s="102" t="s">
        <v>105</v>
      </c>
      <c r="AE292" s="100">
        <v>19.18</v>
      </c>
      <c r="AF292" s="103">
        <v>40268.0</v>
      </c>
      <c r="AG292" s="100">
        <v>37.85</v>
      </c>
      <c r="AH292" s="100">
        <v>37.85</v>
      </c>
      <c r="AI292" s="103">
        <v>46010.0</v>
      </c>
      <c r="AJ292" s="100">
        <v>2.0411</v>
      </c>
      <c r="AK292" s="102" t="s">
        <v>107</v>
      </c>
      <c r="AL292" s="104"/>
      <c r="AM292" s="102" t="s">
        <v>1160</v>
      </c>
      <c r="AN292" s="100">
        <v>3140.0</v>
      </c>
      <c r="AO292" s="102" t="s">
        <v>110</v>
      </c>
      <c r="AP292" s="102" t="s">
        <v>110</v>
      </c>
      <c r="AQ292" s="102" t="s">
        <v>110</v>
      </c>
      <c r="AR292" s="102" t="s">
        <v>110</v>
      </c>
      <c r="AS292" s="102" t="s">
        <v>110</v>
      </c>
      <c r="AT292" s="102" t="s">
        <v>110</v>
      </c>
      <c r="AU292" s="102" t="s">
        <v>110</v>
      </c>
      <c r="AV292" s="109" t="s">
        <v>1169</v>
      </c>
      <c r="AW292" s="102" t="s">
        <v>1162</v>
      </c>
      <c r="AX292" s="110" t="s">
        <v>799</v>
      </c>
      <c r="AY292" s="110" t="s">
        <v>118</v>
      </c>
      <c r="AZ292" s="110" t="s">
        <v>1163</v>
      </c>
    </row>
    <row r="293">
      <c r="A293" s="38">
        <v>289.0</v>
      </c>
      <c r="B293" s="135" t="s">
        <v>1170</v>
      </c>
      <c r="C293" s="82" t="str">
        <f t="shared" si="5"/>
        <v>View</v>
      </c>
      <c r="D293" s="38" t="s">
        <v>1171</v>
      </c>
      <c r="E293" s="83">
        <v>1.7702</v>
      </c>
      <c r="F293" s="87" t="str">
        <f t="shared" si="6"/>
        <v>Equity Precious Metals</v>
      </c>
      <c r="G293" s="71">
        <v>0.0164</v>
      </c>
      <c r="H293" s="72">
        <v>0.0184</v>
      </c>
      <c r="I293" s="72">
        <v>0.8931</v>
      </c>
      <c r="J293" s="72">
        <v>1.9264</v>
      </c>
      <c r="K293" s="72">
        <v>3.0317</v>
      </c>
      <c r="L293" s="72">
        <v>0.4792</v>
      </c>
      <c r="M293" s="72">
        <v>1.6326</v>
      </c>
      <c r="N293" s="73">
        <v>0.5852</v>
      </c>
      <c r="O293" s="73">
        <v>4.8609</v>
      </c>
      <c r="P293" s="73">
        <v>1.1156</v>
      </c>
      <c r="Q293" s="72">
        <v>0.5166</v>
      </c>
      <c r="R293" s="89">
        <v>3.38</v>
      </c>
      <c r="S293" s="91" t="s">
        <v>110</v>
      </c>
      <c r="T293" s="93">
        <v>112.0</v>
      </c>
      <c r="U293" s="91">
        <v>333.0</v>
      </c>
      <c r="V293" s="95"/>
      <c r="W293" s="97">
        <v>0.0</v>
      </c>
      <c r="X293" s="99">
        <v>0.001</v>
      </c>
      <c r="Y293" s="100">
        <v>1.0</v>
      </c>
      <c r="Z293" s="100">
        <v>1.0</v>
      </c>
      <c r="AA293" s="97">
        <v>0.0203</v>
      </c>
      <c r="AB293" s="100">
        <v>0.89</v>
      </c>
      <c r="AC293" s="102" t="s">
        <v>578</v>
      </c>
      <c r="AD293" s="102" t="s">
        <v>1172</v>
      </c>
      <c r="AE293" s="100" t="s">
        <v>110</v>
      </c>
      <c r="AF293" s="103">
        <v>21451.0</v>
      </c>
      <c r="AG293" s="100">
        <v>3.79</v>
      </c>
      <c r="AH293" s="100">
        <v>3.79</v>
      </c>
      <c r="AI293" s="103">
        <v>45973.0</v>
      </c>
      <c r="AJ293" s="100">
        <v>0.03</v>
      </c>
      <c r="AK293" s="102" t="s">
        <v>135</v>
      </c>
      <c r="AL293" s="102" t="s">
        <v>618</v>
      </c>
      <c r="AM293" s="102" t="s">
        <v>1160</v>
      </c>
      <c r="AN293" s="100">
        <v>3140.0</v>
      </c>
      <c r="AO293" s="102" t="s">
        <v>110</v>
      </c>
      <c r="AP293" s="102" t="s">
        <v>110</v>
      </c>
      <c r="AQ293" s="102" t="s">
        <v>110</v>
      </c>
      <c r="AR293" s="102" t="s">
        <v>110</v>
      </c>
      <c r="AS293" s="102" t="s">
        <v>110</v>
      </c>
      <c r="AT293" s="102" t="s">
        <v>110</v>
      </c>
      <c r="AU293" s="102" t="s">
        <v>110</v>
      </c>
      <c r="AV293" s="109" t="s">
        <v>1173</v>
      </c>
      <c r="AW293" s="102" t="s">
        <v>1162</v>
      </c>
      <c r="AX293" s="110" t="s">
        <v>799</v>
      </c>
      <c r="AY293" s="110" t="s">
        <v>620</v>
      </c>
      <c r="AZ293" s="110" t="s">
        <v>1163</v>
      </c>
    </row>
    <row r="294">
      <c r="A294" s="38">
        <v>290.0</v>
      </c>
      <c r="B294" s="135" t="s">
        <v>1174</v>
      </c>
      <c r="C294" s="82" t="str">
        <f t="shared" si="5"/>
        <v>View</v>
      </c>
      <c r="D294" s="38" t="s">
        <v>1175</v>
      </c>
      <c r="E294" s="83">
        <v>1.4174</v>
      </c>
      <c r="F294" s="87" t="str">
        <f t="shared" si="6"/>
        <v>Equity Precious Metals</v>
      </c>
      <c r="G294" s="71">
        <v>0.0039</v>
      </c>
      <c r="H294" s="72">
        <v>0.0327</v>
      </c>
      <c r="I294" s="72">
        <v>0.7153</v>
      </c>
      <c r="J294" s="72">
        <v>1.6456</v>
      </c>
      <c r="K294" s="72">
        <v>2.2941</v>
      </c>
      <c r="L294" s="72">
        <v>0.4119</v>
      </c>
      <c r="M294" s="72">
        <v>1.6096</v>
      </c>
      <c r="N294" s="73">
        <v>0.5663</v>
      </c>
      <c r="O294" s="73">
        <v>3.2332</v>
      </c>
      <c r="P294" s="73">
        <v>1.1158</v>
      </c>
      <c r="Q294" s="72">
        <v>0.5203</v>
      </c>
      <c r="R294" s="89">
        <v>3.27</v>
      </c>
      <c r="S294" s="91">
        <v>368.658606</v>
      </c>
      <c r="T294" s="93">
        <v>54.0</v>
      </c>
      <c r="U294" s="91">
        <v>2916.444111</v>
      </c>
      <c r="V294" s="95"/>
      <c r="W294" s="97">
        <v>0.0053</v>
      </c>
      <c r="X294" s="99">
        <v>0.0081</v>
      </c>
      <c r="Y294" s="100">
        <v>38.0</v>
      </c>
      <c r="Z294" s="100">
        <v>14.0</v>
      </c>
      <c r="AA294" s="97">
        <v>0.0214</v>
      </c>
      <c r="AB294" s="100">
        <v>0.8</v>
      </c>
      <c r="AC294" s="102" t="s">
        <v>578</v>
      </c>
      <c r="AD294" s="102" t="s">
        <v>456</v>
      </c>
      <c r="AE294" s="100">
        <v>21.68</v>
      </c>
      <c r="AF294" s="103">
        <v>40939.0</v>
      </c>
      <c r="AG294" s="100">
        <v>13.01</v>
      </c>
      <c r="AH294" s="100">
        <v>0.75</v>
      </c>
      <c r="AI294" s="103">
        <v>46007.0</v>
      </c>
      <c r="AJ294" s="100">
        <v>0.3775</v>
      </c>
      <c r="AK294" s="102" t="s">
        <v>135</v>
      </c>
      <c r="AL294" s="102" t="s">
        <v>279</v>
      </c>
      <c r="AM294" s="102" t="s">
        <v>1160</v>
      </c>
      <c r="AN294" s="100">
        <v>3140.0</v>
      </c>
      <c r="AO294" s="102" t="s">
        <v>110</v>
      </c>
      <c r="AP294" s="102" t="s">
        <v>110</v>
      </c>
      <c r="AQ294" s="102" t="s">
        <v>110</v>
      </c>
      <c r="AR294" s="102" t="s">
        <v>110</v>
      </c>
      <c r="AS294" s="102" t="s">
        <v>110</v>
      </c>
      <c r="AT294" s="102" t="s">
        <v>110</v>
      </c>
      <c r="AU294" s="102" t="s">
        <v>110</v>
      </c>
      <c r="AV294" s="109" t="s">
        <v>1176</v>
      </c>
      <c r="AW294" s="102" t="s">
        <v>1162</v>
      </c>
      <c r="AX294" s="110" t="s">
        <v>799</v>
      </c>
      <c r="AY294" s="110" t="s">
        <v>132</v>
      </c>
      <c r="AZ294" s="110" t="s">
        <v>1163</v>
      </c>
    </row>
    <row r="295">
      <c r="A295" s="38">
        <v>291.0</v>
      </c>
      <c r="B295" s="135" t="s">
        <v>1160</v>
      </c>
      <c r="C295" s="82" t="str">
        <f t="shared" si="5"/>
        <v>View</v>
      </c>
      <c r="D295" s="38" t="s">
        <v>1177</v>
      </c>
      <c r="E295" s="83">
        <v>1.2845</v>
      </c>
      <c r="F295" s="87" t="str">
        <f t="shared" si="6"/>
        <v>Equity Precious Metals</v>
      </c>
      <c r="G295" s="71">
        <v>0.0051</v>
      </c>
      <c r="H295" s="72">
        <v>0.0312</v>
      </c>
      <c r="I295" s="72">
        <v>0.6834</v>
      </c>
      <c r="J295" s="72">
        <v>1.5449</v>
      </c>
      <c r="K295" s="72">
        <v>1.9879</v>
      </c>
      <c r="L295" s="72">
        <v>0.3766</v>
      </c>
      <c r="M295" s="72">
        <v>1.4619</v>
      </c>
      <c r="N295" s="73">
        <v>0.5318</v>
      </c>
      <c r="O295" s="73">
        <v>3.0399</v>
      </c>
      <c r="P295" s="73">
        <v>1.0862</v>
      </c>
      <c r="Q295" s="72">
        <v>0.4979</v>
      </c>
      <c r="R295" s="89">
        <v>3.12</v>
      </c>
      <c r="S295" s="91">
        <v>122.148263</v>
      </c>
      <c r="T295" s="93">
        <v>53.0</v>
      </c>
      <c r="U295" s="91">
        <v>25728.70796</v>
      </c>
      <c r="V295" s="100" t="s">
        <v>156</v>
      </c>
      <c r="W295" s="97">
        <v>0.003</v>
      </c>
      <c r="X295" s="99">
        <v>0.0072</v>
      </c>
      <c r="Y295" s="100">
        <v>63.0</v>
      </c>
      <c r="Z295" s="100">
        <v>58.0</v>
      </c>
      <c r="AA295" s="97">
        <v>0.0211</v>
      </c>
      <c r="AB295" s="100">
        <v>0.84</v>
      </c>
      <c r="AC295" s="102" t="s">
        <v>578</v>
      </c>
      <c r="AD295" s="102" t="s">
        <v>456</v>
      </c>
      <c r="AE295" s="100">
        <v>24.17</v>
      </c>
      <c r="AF295" s="103">
        <v>38853.0</v>
      </c>
      <c r="AG295" s="100">
        <v>19.64</v>
      </c>
      <c r="AH295" s="100">
        <v>1.67</v>
      </c>
      <c r="AI295" s="103">
        <v>46013.0</v>
      </c>
      <c r="AJ295" s="100">
        <v>0.6331</v>
      </c>
      <c r="AK295" s="102" t="s">
        <v>107</v>
      </c>
      <c r="AL295" s="102" t="s">
        <v>129</v>
      </c>
      <c r="AM295" s="102" t="s">
        <v>1160</v>
      </c>
      <c r="AN295" s="100">
        <v>3140.0</v>
      </c>
      <c r="AO295" s="102" t="s">
        <v>110</v>
      </c>
      <c r="AP295" s="102" t="s">
        <v>110</v>
      </c>
      <c r="AQ295" s="102" t="s">
        <v>110</v>
      </c>
      <c r="AR295" s="102" t="s">
        <v>110</v>
      </c>
      <c r="AS295" s="102" t="s">
        <v>110</v>
      </c>
      <c r="AT295" s="102" t="s">
        <v>110</v>
      </c>
      <c r="AU295" s="102" t="s">
        <v>110</v>
      </c>
      <c r="AV295" s="109" t="s">
        <v>1178</v>
      </c>
      <c r="AW295" s="102" t="s">
        <v>1162</v>
      </c>
      <c r="AX295" s="110" t="s">
        <v>799</v>
      </c>
      <c r="AY295" s="110" t="s">
        <v>132</v>
      </c>
      <c r="AZ295" s="110" t="s">
        <v>1163</v>
      </c>
    </row>
    <row r="296">
      <c r="A296" s="38">
        <v>292.0</v>
      </c>
      <c r="B296" s="135" t="s">
        <v>1179</v>
      </c>
      <c r="C296" s="82" t="str">
        <f t="shared" si="5"/>
        <v>View</v>
      </c>
      <c r="D296" s="38" t="s">
        <v>1180</v>
      </c>
      <c r="E296" s="83">
        <v>1.317</v>
      </c>
      <c r="F296" s="87" t="str">
        <f t="shared" si="6"/>
        <v>Equity Precious Metals</v>
      </c>
      <c r="G296" s="71">
        <v>0.0051</v>
      </c>
      <c r="H296" s="72">
        <v>0.0313</v>
      </c>
      <c r="I296" s="72">
        <v>0.7521</v>
      </c>
      <c r="J296" s="72">
        <v>1.7103</v>
      </c>
      <c r="K296" s="72">
        <v>2.2495</v>
      </c>
      <c r="L296" s="72">
        <v>0.4739</v>
      </c>
      <c r="M296" s="72">
        <v>1.1826</v>
      </c>
      <c r="N296" s="73">
        <v>0.409</v>
      </c>
      <c r="O296" s="73">
        <v>3.3199</v>
      </c>
      <c r="P296" s="73">
        <v>0.8173</v>
      </c>
      <c r="Q296" s="72">
        <v>0.5779</v>
      </c>
      <c r="R296" s="89">
        <v>2.2</v>
      </c>
      <c r="S296" s="91">
        <v>-190.77245</v>
      </c>
      <c r="T296" s="93">
        <v>96.0</v>
      </c>
      <c r="U296" s="91">
        <v>9339.707031</v>
      </c>
      <c r="V296" s="95"/>
      <c r="W296" s="97">
        <v>1.0E-4</v>
      </c>
      <c r="X296" s="99">
        <v>0.0226</v>
      </c>
      <c r="Y296" s="100">
        <v>23.0</v>
      </c>
      <c r="Z296" s="100">
        <v>28.0</v>
      </c>
      <c r="AA296" s="97">
        <v>0.0235</v>
      </c>
      <c r="AB296" s="100">
        <v>1.03</v>
      </c>
      <c r="AC296" s="102" t="s">
        <v>578</v>
      </c>
      <c r="AD296" s="102" t="s">
        <v>456</v>
      </c>
      <c r="AE296" s="100">
        <v>25.43</v>
      </c>
      <c r="AF296" s="103">
        <v>40127.0</v>
      </c>
      <c r="AG296" s="100">
        <v>16.15</v>
      </c>
      <c r="AH296" s="100">
        <v>1.67</v>
      </c>
      <c r="AI296" s="103">
        <v>46013.0</v>
      </c>
      <c r="AJ296" s="100">
        <v>2.6494</v>
      </c>
      <c r="AK296" s="102" t="s">
        <v>107</v>
      </c>
      <c r="AL296" s="102" t="s">
        <v>129</v>
      </c>
      <c r="AM296" s="102" t="s">
        <v>1160</v>
      </c>
      <c r="AN296" s="100">
        <v>3140.0</v>
      </c>
      <c r="AO296" s="102" t="s">
        <v>110</v>
      </c>
      <c r="AP296" s="102" t="s">
        <v>110</v>
      </c>
      <c r="AQ296" s="102" t="s">
        <v>110</v>
      </c>
      <c r="AR296" s="102" t="s">
        <v>110</v>
      </c>
      <c r="AS296" s="102" t="s">
        <v>110</v>
      </c>
      <c r="AT296" s="102" t="s">
        <v>110</v>
      </c>
      <c r="AU296" s="102" t="s">
        <v>110</v>
      </c>
      <c r="AV296" s="109" t="s">
        <v>1181</v>
      </c>
      <c r="AW296" s="102" t="s">
        <v>1162</v>
      </c>
      <c r="AX296" s="110" t="s">
        <v>799</v>
      </c>
      <c r="AY296" s="110" t="s">
        <v>132</v>
      </c>
      <c r="AZ296" s="110" t="s">
        <v>1163</v>
      </c>
    </row>
    <row r="297">
      <c r="A297" s="38">
        <v>293.0</v>
      </c>
      <c r="B297" s="135" t="s">
        <v>1182</v>
      </c>
      <c r="C297" s="82" t="str">
        <f t="shared" si="5"/>
        <v>View</v>
      </c>
      <c r="D297" s="38" t="s">
        <v>1183</v>
      </c>
      <c r="E297" s="83">
        <v>0.8455</v>
      </c>
      <c r="F297" s="87" t="str">
        <f t="shared" si="6"/>
        <v>Miscellaneous Sector</v>
      </c>
      <c r="G297" s="71">
        <v>0.0171</v>
      </c>
      <c r="H297" s="72">
        <v>0.0581</v>
      </c>
      <c r="I297" s="72">
        <v>-0.1127</v>
      </c>
      <c r="J297" s="72">
        <v>-0.0854</v>
      </c>
      <c r="K297" s="72">
        <v>1.2983</v>
      </c>
      <c r="L297" s="72">
        <v>0.4213</v>
      </c>
      <c r="M297" s="72">
        <v>0.7541</v>
      </c>
      <c r="N297" s="73">
        <v>0.3207</v>
      </c>
      <c r="O297" s="73">
        <v>1.9332</v>
      </c>
      <c r="P297" s="73">
        <v>0.6538</v>
      </c>
      <c r="Q297" s="72">
        <v>0.4232</v>
      </c>
      <c r="R297" s="89">
        <v>1.94</v>
      </c>
      <c r="S297" s="91">
        <v>-14.879235</v>
      </c>
      <c r="T297" s="93">
        <v>42.0</v>
      </c>
      <c r="U297" s="91">
        <v>288.127536</v>
      </c>
      <c r="V297" s="95"/>
      <c r="W297" s="97">
        <v>0.0</v>
      </c>
      <c r="X297" s="99">
        <v>0.0022</v>
      </c>
      <c r="Y297" s="100" t="s">
        <v>110</v>
      </c>
      <c r="Z297" s="100" t="s">
        <v>110</v>
      </c>
      <c r="AA297" s="97">
        <v>0.0169</v>
      </c>
      <c r="AB297" s="100">
        <v>1.07</v>
      </c>
      <c r="AC297" s="102" t="s">
        <v>578</v>
      </c>
      <c r="AD297" s="102" t="s">
        <v>105</v>
      </c>
      <c r="AE297" s="100">
        <v>34.36</v>
      </c>
      <c r="AF297" s="103">
        <v>35359.0</v>
      </c>
      <c r="AG297" s="100">
        <v>26.69</v>
      </c>
      <c r="AH297" s="100">
        <v>10.01</v>
      </c>
      <c r="AI297" s="103">
        <v>46021.0</v>
      </c>
      <c r="AJ297" s="100">
        <v>1.6537</v>
      </c>
      <c r="AK297" s="102" t="s">
        <v>107</v>
      </c>
      <c r="AL297" s="104"/>
      <c r="AM297" s="102" t="s">
        <v>108</v>
      </c>
      <c r="AN297" s="100">
        <v>3150.0</v>
      </c>
      <c r="AO297" s="102" t="s">
        <v>110</v>
      </c>
      <c r="AP297" s="102" t="s">
        <v>110</v>
      </c>
      <c r="AQ297" s="102" t="s">
        <v>110</v>
      </c>
      <c r="AR297" s="102" t="s">
        <v>110</v>
      </c>
      <c r="AS297" s="102" t="s">
        <v>110</v>
      </c>
      <c r="AT297" s="102" t="s">
        <v>110</v>
      </c>
      <c r="AU297" s="102" t="s">
        <v>110</v>
      </c>
      <c r="AV297" s="109" t="s">
        <v>1184</v>
      </c>
      <c r="AW297" s="102" t="s">
        <v>1185</v>
      </c>
      <c r="AX297" s="110" t="s">
        <v>799</v>
      </c>
      <c r="AY297" s="110" t="s">
        <v>118</v>
      </c>
      <c r="AZ297" s="110" t="s">
        <v>1186</v>
      </c>
    </row>
    <row r="298">
      <c r="A298" s="38">
        <v>294.0</v>
      </c>
      <c r="B298" s="135" t="s">
        <v>1187</v>
      </c>
      <c r="C298" s="82" t="str">
        <f t="shared" si="5"/>
        <v>View</v>
      </c>
      <c r="D298" s="38" t="s">
        <v>1188</v>
      </c>
      <c r="E298" s="83">
        <v>0.7029</v>
      </c>
      <c r="F298" s="87" t="str">
        <f t="shared" si="6"/>
        <v>Miscellaneous Sector</v>
      </c>
      <c r="G298" s="71">
        <v>0.0046</v>
      </c>
      <c r="H298" s="72">
        <v>0.0151</v>
      </c>
      <c r="I298" s="72">
        <v>0.149</v>
      </c>
      <c r="J298" s="72">
        <v>0.2684</v>
      </c>
      <c r="K298" s="72">
        <v>0.6285</v>
      </c>
      <c r="L298" s="72">
        <v>0.2869</v>
      </c>
      <c r="M298" s="72">
        <v>0.359</v>
      </c>
      <c r="N298" s="73">
        <v>0.1589</v>
      </c>
      <c r="O298" s="73">
        <v>1.2322</v>
      </c>
      <c r="P298" s="73">
        <v>0.2532</v>
      </c>
      <c r="Q298" s="72">
        <v>0.344</v>
      </c>
      <c r="R298" s="89">
        <v>1.02</v>
      </c>
      <c r="S298" s="91">
        <v>-338.852857</v>
      </c>
      <c r="T298" s="93">
        <v>240.0</v>
      </c>
      <c r="U298" s="91">
        <v>3636.267476</v>
      </c>
      <c r="V298" s="95"/>
      <c r="W298" s="97">
        <v>0.01</v>
      </c>
      <c r="X298" s="99">
        <v>0.0099</v>
      </c>
      <c r="Y298" s="100" t="s">
        <v>110</v>
      </c>
      <c r="Z298" s="100" t="s">
        <v>110</v>
      </c>
      <c r="AA298" s="97">
        <v>0.0121</v>
      </c>
      <c r="AB298" s="100">
        <v>1.16</v>
      </c>
      <c r="AC298" s="102" t="s">
        <v>578</v>
      </c>
      <c r="AD298" s="102" t="s">
        <v>456</v>
      </c>
      <c r="AE298" s="100">
        <v>30.42</v>
      </c>
      <c r="AF298" s="103">
        <v>42082.0</v>
      </c>
      <c r="AG298" s="100">
        <v>10.8</v>
      </c>
      <c r="AH298" s="100">
        <v>0.75</v>
      </c>
      <c r="AI298" s="103">
        <v>46007.0</v>
      </c>
      <c r="AJ298" s="100">
        <v>5.3322</v>
      </c>
      <c r="AK298" s="102" t="s">
        <v>135</v>
      </c>
      <c r="AL298" s="102" t="s">
        <v>279</v>
      </c>
      <c r="AM298" s="102" t="s">
        <v>108</v>
      </c>
      <c r="AN298" s="100">
        <v>3150.0</v>
      </c>
      <c r="AO298" s="102" t="s">
        <v>110</v>
      </c>
      <c r="AP298" s="102" t="s">
        <v>110</v>
      </c>
      <c r="AQ298" s="102" t="s">
        <v>110</v>
      </c>
      <c r="AR298" s="102" t="s">
        <v>110</v>
      </c>
      <c r="AS298" s="102" t="s">
        <v>110</v>
      </c>
      <c r="AT298" s="102" t="s">
        <v>110</v>
      </c>
      <c r="AU298" s="102" t="s">
        <v>110</v>
      </c>
      <c r="AV298" s="109" t="s">
        <v>1189</v>
      </c>
      <c r="AW298" s="102" t="s">
        <v>1185</v>
      </c>
      <c r="AX298" s="110" t="s">
        <v>799</v>
      </c>
      <c r="AY298" s="110" t="s">
        <v>132</v>
      </c>
      <c r="AZ298" s="110" t="s">
        <v>1186</v>
      </c>
    </row>
    <row r="299">
      <c r="A299" s="38">
        <v>295.0</v>
      </c>
      <c r="B299" s="135" t="s">
        <v>1190</v>
      </c>
      <c r="C299" s="82" t="str">
        <f t="shared" si="5"/>
        <v>View</v>
      </c>
      <c r="D299" s="38" t="s">
        <v>1191</v>
      </c>
      <c r="E299" s="83">
        <v>0.4385</v>
      </c>
      <c r="F299" s="87" t="str">
        <f t="shared" si="6"/>
        <v>Miscellaneous Sector</v>
      </c>
      <c r="G299" s="71">
        <v>0.01</v>
      </c>
      <c r="H299" s="72">
        <v>0.0333</v>
      </c>
      <c r="I299" s="72">
        <v>0.2154</v>
      </c>
      <c r="J299" s="72">
        <v>0.3339</v>
      </c>
      <c r="K299" s="72">
        <v>0.6097</v>
      </c>
      <c r="L299" s="72">
        <v>0.3055</v>
      </c>
      <c r="M299" s="72">
        <v>0.3635</v>
      </c>
      <c r="N299" s="73">
        <v>0.0981</v>
      </c>
      <c r="O299" s="73">
        <v>0.9721</v>
      </c>
      <c r="P299" s="73">
        <v>0.1821</v>
      </c>
      <c r="Q299" s="72">
        <v>0.415</v>
      </c>
      <c r="R299" s="89">
        <v>0.8</v>
      </c>
      <c r="S299" s="91">
        <v>-36.161735</v>
      </c>
      <c r="T299" s="93">
        <v>12.0</v>
      </c>
      <c r="U299" s="91">
        <v>1250.995379</v>
      </c>
      <c r="V299" s="95"/>
      <c r="W299" s="97">
        <v>0.0</v>
      </c>
      <c r="X299" s="99">
        <v>0.0056</v>
      </c>
      <c r="Y299" s="100" t="s">
        <v>110</v>
      </c>
      <c r="Z299" s="100" t="s">
        <v>110</v>
      </c>
      <c r="AA299" s="97">
        <v>0.0151</v>
      </c>
      <c r="AB299" s="100">
        <v>1.1</v>
      </c>
      <c r="AC299" s="102" t="s">
        <v>264</v>
      </c>
      <c r="AD299" s="102" t="s">
        <v>105</v>
      </c>
      <c r="AE299" s="100">
        <v>25.76</v>
      </c>
      <c r="AF299" s="103">
        <v>36523.0</v>
      </c>
      <c r="AG299" s="100">
        <v>26.03</v>
      </c>
      <c r="AH299" s="100">
        <v>26.03</v>
      </c>
      <c r="AI299" s="103">
        <v>46003.0</v>
      </c>
      <c r="AJ299" s="100">
        <v>0.2221</v>
      </c>
      <c r="AK299" s="102" t="s">
        <v>107</v>
      </c>
      <c r="AL299" s="104"/>
      <c r="AM299" s="102" t="s">
        <v>108</v>
      </c>
      <c r="AN299" s="100">
        <v>3150.0</v>
      </c>
      <c r="AO299" s="102" t="s">
        <v>110</v>
      </c>
      <c r="AP299" s="102" t="s">
        <v>110</v>
      </c>
      <c r="AQ299" s="102" t="s">
        <v>110</v>
      </c>
      <c r="AR299" s="102" t="s">
        <v>110</v>
      </c>
      <c r="AS299" s="102" t="s">
        <v>110</v>
      </c>
      <c r="AT299" s="102" t="s">
        <v>110</v>
      </c>
      <c r="AU299" s="102" t="s">
        <v>110</v>
      </c>
      <c r="AV299" s="109" t="s">
        <v>1192</v>
      </c>
      <c r="AW299" s="102" t="s">
        <v>1185</v>
      </c>
      <c r="AX299" s="110" t="s">
        <v>799</v>
      </c>
      <c r="AY299" s="110" t="s">
        <v>118</v>
      </c>
      <c r="AZ299" s="110" t="s">
        <v>1186</v>
      </c>
    </row>
    <row r="300">
      <c r="A300" s="38">
        <v>296.0</v>
      </c>
      <c r="B300" s="135" t="s">
        <v>1193</v>
      </c>
      <c r="C300" s="82" t="str">
        <f t="shared" si="5"/>
        <v>View</v>
      </c>
      <c r="D300" s="38" t="s">
        <v>1194</v>
      </c>
      <c r="E300" s="83">
        <v>0.4764</v>
      </c>
      <c r="F300" s="87" t="str">
        <f t="shared" si="6"/>
        <v>Miscellaneous Sector</v>
      </c>
      <c r="G300" s="71">
        <v>0.0068</v>
      </c>
      <c r="H300" s="72">
        <v>0.0411</v>
      </c>
      <c r="I300" s="72">
        <v>0.2858</v>
      </c>
      <c r="J300" s="72">
        <v>0.3335</v>
      </c>
      <c r="K300" s="72">
        <v>0.6001</v>
      </c>
      <c r="L300" s="72">
        <v>0.3717</v>
      </c>
      <c r="M300" s="72">
        <v>0.3339</v>
      </c>
      <c r="N300" s="73">
        <v>0.0952</v>
      </c>
      <c r="O300" s="73">
        <v>0.785</v>
      </c>
      <c r="P300" s="73">
        <v>0.1627</v>
      </c>
      <c r="Q300" s="72">
        <v>0.4196</v>
      </c>
      <c r="R300" s="89">
        <v>0.75</v>
      </c>
      <c r="S300" s="91">
        <v>-58.553676</v>
      </c>
      <c r="T300" s="93">
        <v>78.0</v>
      </c>
      <c r="U300" s="91">
        <v>343.273638</v>
      </c>
      <c r="V300" s="95"/>
      <c r="W300" s="97">
        <v>0.0038</v>
      </c>
      <c r="X300" s="99">
        <v>0.0103</v>
      </c>
      <c r="Y300" s="100" t="s">
        <v>110</v>
      </c>
      <c r="Z300" s="100" t="s">
        <v>110</v>
      </c>
      <c r="AA300" s="97">
        <v>0.0153</v>
      </c>
      <c r="AB300" s="100">
        <v>1.41</v>
      </c>
      <c r="AC300" s="102" t="s">
        <v>578</v>
      </c>
      <c r="AD300" s="102" t="s">
        <v>456</v>
      </c>
      <c r="AE300" s="100">
        <v>21.86</v>
      </c>
      <c r="AF300" s="103">
        <v>43203.0</v>
      </c>
      <c r="AG300" s="100">
        <v>7.73</v>
      </c>
      <c r="AH300" s="100">
        <v>3.76</v>
      </c>
      <c r="AI300" s="103">
        <v>46021.0</v>
      </c>
      <c r="AJ300" s="100">
        <v>0.1451</v>
      </c>
      <c r="AK300" s="102" t="s">
        <v>135</v>
      </c>
      <c r="AL300" s="102" t="s">
        <v>279</v>
      </c>
      <c r="AM300" s="102" t="s">
        <v>108</v>
      </c>
      <c r="AN300" s="100">
        <v>3150.0</v>
      </c>
      <c r="AO300" s="102" t="s">
        <v>110</v>
      </c>
      <c r="AP300" s="102" t="s">
        <v>110</v>
      </c>
      <c r="AQ300" s="102" t="s">
        <v>110</v>
      </c>
      <c r="AR300" s="102" t="s">
        <v>110</v>
      </c>
      <c r="AS300" s="102" t="s">
        <v>110</v>
      </c>
      <c r="AT300" s="102" t="s">
        <v>110</v>
      </c>
      <c r="AU300" s="102" t="s">
        <v>110</v>
      </c>
      <c r="AV300" s="109" t="s">
        <v>1195</v>
      </c>
      <c r="AW300" s="102" t="s">
        <v>1185</v>
      </c>
      <c r="AX300" s="110" t="s">
        <v>799</v>
      </c>
      <c r="AY300" s="110" t="s">
        <v>132</v>
      </c>
      <c r="AZ300" s="110" t="s">
        <v>1186</v>
      </c>
    </row>
    <row r="301">
      <c r="A301" s="38">
        <v>297.0</v>
      </c>
      <c r="B301" s="135" t="s">
        <v>1196</v>
      </c>
      <c r="C301" s="82" t="str">
        <f t="shared" si="5"/>
        <v>View</v>
      </c>
      <c r="D301" s="38" t="s">
        <v>1197</v>
      </c>
      <c r="E301" s="83">
        <v>0.7077</v>
      </c>
      <c r="F301" s="87" t="str">
        <f t="shared" si="6"/>
        <v>Miscellaneous Sector</v>
      </c>
      <c r="G301" s="71">
        <v>0.0068</v>
      </c>
      <c r="H301" s="72">
        <v>0.0381</v>
      </c>
      <c r="I301" s="72">
        <v>0.1519</v>
      </c>
      <c r="J301" s="72">
        <v>0.1492</v>
      </c>
      <c r="K301" s="72">
        <v>0.8399</v>
      </c>
      <c r="L301" s="72">
        <v>0.4804</v>
      </c>
      <c r="M301" s="72">
        <v>0.1356</v>
      </c>
      <c r="N301" s="73">
        <v>-0.0432</v>
      </c>
      <c r="O301" s="73">
        <v>1.1688</v>
      </c>
      <c r="P301" s="73">
        <v>-0.0666</v>
      </c>
      <c r="Q301" s="72">
        <v>0.5554</v>
      </c>
      <c r="R301" s="89">
        <v>0.2</v>
      </c>
      <c r="S301" s="91">
        <v>134.909401</v>
      </c>
      <c r="T301" s="93">
        <v>53.0</v>
      </c>
      <c r="U301" s="91">
        <v>3264.720119</v>
      </c>
      <c r="V301" s="95"/>
      <c r="W301" s="97">
        <v>0.0</v>
      </c>
      <c r="X301" s="99">
        <v>0.0063</v>
      </c>
      <c r="Y301" s="100" t="s">
        <v>110</v>
      </c>
      <c r="Z301" s="100" t="s">
        <v>110</v>
      </c>
      <c r="AA301" s="97">
        <v>0.015</v>
      </c>
      <c r="AB301" s="100">
        <v>1.47</v>
      </c>
      <c r="AC301" s="102" t="s">
        <v>578</v>
      </c>
      <c r="AD301" s="102" t="s">
        <v>456</v>
      </c>
      <c r="AE301" s="100">
        <v>35.1</v>
      </c>
      <c r="AF301" s="103">
        <v>42625.0</v>
      </c>
      <c r="AG301" s="100">
        <v>7.84</v>
      </c>
      <c r="AH301" s="100">
        <v>3.76</v>
      </c>
      <c r="AI301" s="103">
        <v>46021.0</v>
      </c>
      <c r="AJ301" s="100">
        <v>0.158</v>
      </c>
      <c r="AK301" s="102" t="s">
        <v>135</v>
      </c>
      <c r="AL301" s="102" t="s">
        <v>279</v>
      </c>
      <c r="AM301" s="102" t="s">
        <v>108</v>
      </c>
      <c r="AN301" s="100">
        <v>3150.0</v>
      </c>
      <c r="AO301" s="102" t="s">
        <v>110</v>
      </c>
      <c r="AP301" s="102" t="s">
        <v>110</v>
      </c>
      <c r="AQ301" s="102" t="s">
        <v>110</v>
      </c>
      <c r="AR301" s="102" t="s">
        <v>110</v>
      </c>
      <c r="AS301" s="102" t="s">
        <v>110</v>
      </c>
      <c r="AT301" s="102" t="s">
        <v>110</v>
      </c>
      <c r="AU301" s="102" t="s">
        <v>110</v>
      </c>
      <c r="AV301" s="109" t="s">
        <v>1198</v>
      </c>
      <c r="AW301" s="102" t="s">
        <v>1185</v>
      </c>
      <c r="AX301" s="110" t="s">
        <v>799</v>
      </c>
      <c r="AY301" s="110" t="s">
        <v>132</v>
      </c>
      <c r="AZ301" s="110" t="s">
        <v>1186</v>
      </c>
    </row>
    <row r="302">
      <c r="A302" s="38">
        <v>298.0</v>
      </c>
      <c r="B302" s="135" t="s">
        <v>1199</v>
      </c>
      <c r="C302" s="82" t="str">
        <f t="shared" si="5"/>
        <v>View</v>
      </c>
      <c r="D302" s="38" t="s">
        <v>1200</v>
      </c>
      <c r="E302" s="83">
        <v>0.0223</v>
      </c>
      <c r="F302" s="87" t="str">
        <f t="shared" si="6"/>
        <v>Direct Infrastructure</v>
      </c>
      <c r="G302" s="71">
        <v>0.0187</v>
      </c>
      <c r="H302" s="72">
        <v>0.0018</v>
      </c>
      <c r="I302" s="72">
        <v>0.0251</v>
      </c>
      <c r="J302" s="72">
        <v>0.0672</v>
      </c>
      <c r="K302" s="72">
        <v>0.1582</v>
      </c>
      <c r="L302" s="72">
        <v>0.0216</v>
      </c>
      <c r="M302" s="72">
        <v>0.3154</v>
      </c>
      <c r="N302" s="73">
        <v>0.7265</v>
      </c>
      <c r="O302" s="73">
        <v>0.0436</v>
      </c>
      <c r="P302" s="73">
        <v>0.9219</v>
      </c>
      <c r="Q302" s="72">
        <v>0.0413</v>
      </c>
      <c r="R302" s="89">
        <v>7.57</v>
      </c>
      <c r="S302" s="91" t="s">
        <v>110</v>
      </c>
      <c r="T302" s="93">
        <v>74.0</v>
      </c>
      <c r="U302" s="91">
        <v>2516.957331</v>
      </c>
      <c r="V302" s="95"/>
      <c r="W302" s="97">
        <v>0.0</v>
      </c>
      <c r="X302" s="99">
        <v>0.0315</v>
      </c>
      <c r="Y302" s="100" t="s">
        <v>110</v>
      </c>
      <c r="Z302" s="100" t="s">
        <v>110</v>
      </c>
      <c r="AA302" s="97">
        <v>0.0015</v>
      </c>
      <c r="AB302" s="100">
        <v>0.17</v>
      </c>
      <c r="AC302" s="102" t="s">
        <v>578</v>
      </c>
      <c r="AD302" s="102" t="s">
        <v>1201</v>
      </c>
      <c r="AE302" s="100">
        <v>20.92</v>
      </c>
      <c r="AF302" s="103">
        <v>42996.0</v>
      </c>
      <c r="AG302" s="100">
        <v>8.29</v>
      </c>
      <c r="AH302" s="100">
        <v>0.43</v>
      </c>
      <c r="AI302" s="103">
        <v>46020.0</v>
      </c>
      <c r="AJ302" s="100">
        <v>0.32</v>
      </c>
      <c r="AK302" s="102" t="s">
        <v>128</v>
      </c>
      <c r="AL302" s="104"/>
      <c r="AM302" s="102" t="s">
        <v>108</v>
      </c>
      <c r="AN302" s="100">
        <v>3150.1</v>
      </c>
      <c r="AO302" s="102" t="s">
        <v>110</v>
      </c>
      <c r="AP302" s="102" t="s">
        <v>110</v>
      </c>
      <c r="AQ302" s="102" t="s">
        <v>110</v>
      </c>
      <c r="AR302" s="102" t="s">
        <v>110</v>
      </c>
      <c r="AS302" s="102" t="s">
        <v>110</v>
      </c>
      <c r="AT302" s="102" t="s">
        <v>110</v>
      </c>
      <c r="AU302" s="102" t="s">
        <v>110</v>
      </c>
      <c r="AV302" s="109" t="s">
        <v>1202</v>
      </c>
      <c r="AW302" s="102" t="s">
        <v>1203</v>
      </c>
      <c r="AX302" s="110" t="s">
        <v>799</v>
      </c>
      <c r="AY302" s="110" t="s">
        <v>1204</v>
      </c>
      <c r="AZ302" s="110" t="s">
        <v>1205</v>
      </c>
    </row>
    <row r="303">
      <c r="A303" s="38">
        <v>299.0</v>
      </c>
      <c r="B303" s="135" t="s">
        <v>1206</v>
      </c>
      <c r="C303" s="82" t="str">
        <f t="shared" si="5"/>
        <v>View</v>
      </c>
      <c r="D303" s="38" t="s">
        <v>1207</v>
      </c>
      <c r="E303" s="83">
        <v>-0.7579</v>
      </c>
      <c r="F303" s="87" t="str">
        <f t="shared" si="6"/>
        <v>Direct Real Estate</v>
      </c>
      <c r="G303" s="71">
        <v>0.0274</v>
      </c>
      <c r="H303" s="72">
        <v>9.0E-4</v>
      </c>
      <c r="I303" s="72">
        <v>0.024</v>
      </c>
      <c r="J303" s="72">
        <v>0.0501</v>
      </c>
      <c r="K303" s="72">
        <v>0.1233</v>
      </c>
      <c r="L303" s="72">
        <v>0.0175</v>
      </c>
      <c r="M303" s="72">
        <v>0.5142</v>
      </c>
      <c r="N303" s="73">
        <v>1.2078</v>
      </c>
      <c r="O303" s="73">
        <v>-0.6849</v>
      </c>
      <c r="P303" s="73">
        <v>4.2154</v>
      </c>
      <c r="Q303" s="72">
        <v>0.0183</v>
      </c>
      <c r="R303" s="89">
        <v>28.12</v>
      </c>
      <c r="S303" s="91" t="s">
        <v>110</v>
      </c>
      <c r="T303" s="93">
        <v>276.0</v>
      </c>
      <c r="U303" s="91">
        <v>1032.403752</v>
      </c>
      <c r="V303" s="95"/>
      <c r="W303" s="97">
        <v>0.0</v>
      </c>
      <c r="X303" s="99">
        <v>0.0707</v>
      </c>
      <c r="Y303" s="100" t="s">
        <v>110</v>
      </c>
      <c r="Z303" s="100" t="s">
        <v>110</v>
      </c>
      <c r="AA303" s="97">
        <v>6.0E-4</v>
      </c>
      <c r="AB303" s="100">
        <v>-0.05</v>
      </c>
      <c r="AC303" s="102" t="s">
        <v>578</v>
      </c>
      <c r="AD303" s="102" t="s">
        <v>1201</v>
      </c>
      <c r="AE303" s="100" t="s">
        <v>110</v>
      </c>
      <c r="AF303" s="103">
        <v>43735.0</v>
      </c>
      <c r="AG303" s="100">
        <v>6.27</v>
      </c>
      <c r="AH303" s="100">
        <v>1.67</v>
      </c>
      <c r="AI303" s="103">
        <v>46022.0</v>
      </c>
      <c r="AJ303" s="100">
        <v>0.067</v>
      </c>
      <c r="AK303" s="102" t="s">
        <v>160</v>
      </c>
      <c r="AL303" s="104"/>
      <c r="AM303" s="102" t="s">
        <v>108</v>
      </c>
      <c r="AN303" s="100">
        <v>3150.2</v>
      </c>
      <c r="AO303" s="102" t="s">
        <v>110</v>
      </c>
      <c r="AP303" s="102" t="s">
        <v>110</v>
      </c>
      <c r="AQ303" s="102" t="s">
        <v>110</v>
      </c>
      <c r="AR303" s="102" t="s">
        <v>110</v>
      </c>
      <c r="AS303" s="102" t="s">
        <v>110</v>
      </c>
      <c r="AT303" s="99">
        <v>0.0625</v>
      </c>
      <c r="AU303" s="102" t="s">
        <v>110</v>
      </c>
      <c r="AV303" s="109" t="s">
        <v>1208</v>
      </c>
      <c r="AW303" s="102" t="s">
        <v>1209</v>
      </c>
      <c r="AX303" s="110" t="s">
        <v>799</v>
      </c>
      <c r="AY303" s="110" t="s">
        <v>1204</v>
      </c>
      <c r="AZ303" s="110" t="s">
        <v>1210</v>
      </c>
    </row>
    <row r="304">
      <c r="A304" s="38">
        <v>300.0</v>
      </c>
      <c r="B304" s="135" t="s">
        <v>1211</v>
      </c>
      <c r="C304" s="82" t="str">
        <f t="shared" si="5"/>
        <v>View</v>
      </c>
      <c r="D304" s="38" t="s">
        <v>1212</v>
      </c>
      <c r="E304" s="83">
        <v>-0.8232</v>
      </c>
      <c r="F304" s="87" t="str">
        <f t="shared" si="6"/>
        <v>Direct Real Estate</v>
      </c>
      <c r="G304" s="71">
        <v>0.0223</v>
      </c>
      <c r="H304" s="72">
        <v>4.0E-4</v>
      </c>
      <c r="I304" s="72">
        <v>0.0059</v>
      </c>
      <c r="J304" s="72">
        <v>0.0102</v>
      </c>
      <c r="K304" s="72">
        <v>0.02</v>
      </c>
      <c r="L304" s="72">
        <v>0.1425</v>
      </c>
      <c r="M304" s="72">
        <v>0.2706</v>
      </c>
      <c r="N304" s="73">
        <v>0.2629</v>
      </c>
      <c r="O304" s="73">
        <v>-1.2867</v>
      </c>
      <c r="P304" s="73">
        <v>0.4193</v>
      </c>
      <c r="Q304" s="72">
        <v>0.1425</v>
      </c>
      <c r="R304" s="89">
        <v>1.83</v>
      </c>
      <c r="S304" s="91" t="s">
        <v>110</v>
      </c>
      <c r="T304" s="93">
        <v>140.0</v>
      </c>
      <c r="U304" s="91">
        <v>3862.465856</v>
      </c>
      <c r="V304" s="95"/>
      <c r="W304" s="97">
        <v>0.0</v>
      </c>
      <c r="X304" s="99">
        <v>0.0536</v>
      </c>
      <c r="Y304" s="100" t="s">
        <v>110</v>
      </c>
      <c r="Z304" s="100" t="s">
        <v>110</v>
      </c>
      <c r="AA304" s="97">
        <v>0.0035</v>
      </c>
      <c r="AB304" s="100">
        <v>0.24</v>
      </c>
      <c r="AC304" s="102" t="s">
        <v>578</v>
      </c>
      <c r="AD304" s="102" t="s">
        <v>1201</v>
      </c>
      <c r="AE304" s="100">
        <v>34.94</v>
      </c>
      <c r="AF304" s="103">
        <v>42226.0</v>
      </c>
      <c r="AG304" s="100">
        <v>11.51</v>
      </c>
      <c r="AH304" s="100">
        <v>1.0</v>
      </c>
      <c r="AI304" s="103">
        <v>46003.0</v>
      </c>
      <c r="AJ304" s="100">
        <v>0.3268</v>
      </c>
      <c r="AK304" s="102" t="s">
        <v>128</v>
      </c>
      <c r="AL304" s="104"/>
      <c r="AM304" s="102" t="s">
        <v>108</v>
      </c>
      <c r="AN304" s="100">
        <v>3150.2</v>
      </c>
      <c r="AO304" s="102" t="s">
        <v>110</v>
      </c>
      <c r="AP304" s="102" t="s">
        <v>110</v>
      </c>
      <c r="AQ304" s="102" t="s">
        <v>110</v>
      </c>
      <c r="AR304" s="102" t="s">
        <v>110</v>
      </c>
      <c r="AS304" s="102" t="s">
        <v>110</v>
      </c>
      <c r="AT304" s="99">
        <v>0.0529</v>
      </c>
      <c r="AU304" s="102" t="s">
        <v>110</v>
      </c>
      <c r="AV304" s="109" t="s">
        <v>1213</v>
      </c>
      <c r="AW304" s="102" t="s">
        <v>1209</v>
      </c>
      <c r="AX304" s="110" t="s">
        <v>799</v>
      </c>
      <c r="AY304" s="110" t="s">
        <v>1204</v>
      </c>
      <c r="AZ304" s="110" t="s">
        <v>1210</v>
      </c>
    </row>
    <row r="305">
      <c r="A305" s="38">
        <v>301.0</v>
      </c>
      <c r="B305" s="135" t="s">
        <v>1214</v>
      </c>
      <c r="C305" s="82" t="str">
        <f t="shared" si="5"/>
        <v>View</v>
      </c>
      <c r="D305" s="38" t="s">
        <v>1215</v>
      </c>
      <c r="E305" s="83">
        <v>-2.6545</v>
      </c>
      <c r="F305" s="87" t="str">
        <f t="shared" si="6"/>
        <v>Direct Real Estate</v>
      </c>
      <c r="G305" s="71">
        <v>0.0165</v>
      </c>
      <c r="H305" s="72">
        <v>0.0</v>
      </c>
      <c r="I305" s="72">
        <v>-0.0137</v>
      </c>
      <c r="J305" s="72">
        <v>6.0E-4</v>
      </c>
      <c r="K305" s="72">
        <v>-0.0903</v>
      </c>
      <c r="L305" s="72">
        <v>0.1678</v>
      </c>
      <c r="M305" s="72">
        <v>0.0837</v>
      </c>
      <c r="N305" s="73">
        <v>-0.368</v>
      </c>
      <c r="O305" s="73">
        <v>-3.8455</v>
      </c>
      <c r="P305" s="73">
        <v>-0.6141</v>
      </c>
      <c r="Q305" s="72">
        <v>0.1678</v>
      </c>
      <c r="R305" s="89">
        <v>0.49</v>
      </c>
      <c r="S305" s="91" t="s">
        <v>110</v>
      </c>
      <c r="T305" s="93">
        <v>137.0</v>
      </c>
      <c r="U305" s="91">
        <v>1747.853902</v>
      </c>
      <c r="V305" s="95"/>
      <c r="W305" s="97">
        <v>0.0</v>
      </c>
      <c r="X305" s="99">
        <v>0.0411</v>
      </c>
      <c r="Y305" s="100" t="s">
        <v>110</v>
      </c>
      <c r="Z305" s="100" t="s">
        <v>110</v>
      </c>
      <c r="AA305" s="97">
        <v>0.0017</v>
      </c>
      <c r="AB305" s="100">
        <v>0.15</v>
      </c>
      <c r="AC305" s="102" t="s">
        <v>578</v>
      </c>
      <c r="AD305" s="102" t="s">
        <v>1201</v>
      </c>
      <c r="AE305" s="100">
        <v>21.07</v>
      </c>
      <c r="AF305" s="103">
        <v>41099.0</v>
      </c>
      <c r="AG305" s="100">
        <v>14.07</v>
      </c>
      <c r="AH305" s="100">
        <v>0.42</v>
      </c>
      <c r="AI305" s="103">
        <v>45945.0</v>
      </c>
      <c r="AJ305" s="100">
        <v>0.24</v>
      </c>
      <c r="AK305" s="102" t="s">
        <v>128</v>
      </c>
      <c r="AL305" s="104"/>
      <c r="AM305" s="102" t="s">
        <v>108</v>
      </c>
      <c r="AN305" s="100">
        <v>3150.2</v>
      </c>
      <c r="AO305" s="102" t="s">
        <v>110</v>
      </c>
      <c r="AP305" s="102" t="s">
        <v>110</v>
      </c>
      <c r="AQ305" s="102" t="s">
        <v>110</v>
      </c>
      <c r="AR305" s="102" t="s">
        <v>110</v>
      </c>
      <c r="AS305" s="102" t="s">
        <v>110</v>
      </c>
      <c r="AT305" s="102" t="s">
        <v>110</v>
      </c>
      <c r="AU305" s="102" t="s">
        <v>110</v>
      </c>
      <c r="AV305" s="109" t="s">
        <v>1216</v>
      </c>
      <c r="AW305" s="102" t="s">
        <v>1209</v>
      </c>
      <c r="AX305" s="110" t="s">
        <v>799</v>
      </c>
      <c r="AY305" s="110" t="s">
        <v>1204</v>
      </c>
      <c r="AZ305" s="110" t="s">
        <v>1210</v>
      </c>
    </row>
    <row r="306">
      <c r="A306" s="38">
        <v>302.0</v>
      </c>
      <c r="B306" s="135" t="s">
        <v>1217</v>
      </c>
      <c r="C306" s="82" t="str">
        <f t="shared" si="5"/>
        <v>View</v>
      </c>
      <c r="D306" s="38" t="s">
        <v>1218</v>
      </c>
      <c r="E306" s="83">
        <v>1.2678</v>
      </c>
      <c r="F306" s="87" t="str">
        <f t="shared" si="6"/>
        <v>Equity Digital Assets</v>
      </c>
      <c r="G306" s="71">
        <v>0.007</v>
      </c>
      <c r="H306" s="72">
        <v>0.0984</v>
      </c>
      <c r="I306" s="72">
        <v>0.0647</v>
      </c>
      <c r="J306" s="72">
        <v>0.3459</v>
      </c>
      <c r="K306" s="72">
        <v>3.3918</v>
      </c>
      <c r="L306" s="72">
        <v>0.7236</v>
      </c>
      <c r="M306" s="72">
        <v>1.0999</v>
      </c>
      <c r="N306" s="73">
        <v>0.2399</v>
      </c>
      <c r="O306" s="73">
        <v>2.9566</v>
      </c>
      <c r="P306" s="73">
        <v>0.5195</v>
      </c>
      <c r="Q306" s="72">
        <v>0.7325</v>
      </c>
      <c r="R306" s="89">
        <v>1.37</v>
      </c>
      <c r="S306" s="91">
        <v>13.284414</v>
      </c>
      <c r="T306" s="93">
        <v>58.0</v>
      </c>
      <c r="U306" s="91">
        <v>1147.105581</v>
      </c>
      <c r="V306" s="95"/>
      <c r="W306" s="97">
        <v>3.0E-4</v>
      </c>
      <c r="X306" s="99">
        <v>0.0065</v>
      </c>
      <c r="Y306" s="100">
        <v>22.0</v>
      </c>
      <c r="Z306" s="100">
        <v>75.0</v>
      </c>
      <c r="AA306" s="97">
        <v>0.0252</v>
      </c>
      <c r="AB306" s="100">
        <v>2.16</v>
      </c>
      <c r="AC306" s="102" t="s">
        <v>578</v>
      </c>
      <c r="AD306" s="102" t="s">
        <v>456</v>
      </c>
      <c r="AE306" s="100">
        <v>18.72</v>
      </c>
      <c r="AF306" s="103">
        <v>43117.0</v>
      </c>
      <c r="AG306" s="100">
        <v>7.96</v>
      </c>
      <c r="AH306" s="100">
        <v>4.84</v>
      </c>
      <c r="AI306" s="103">
        <v>46021.0</v>
      </c>
      <c r="AJ306" s="100">
        <v>0.4076</v>
      </c>
      <c r="AK306" s="102" t="s">
        <v>107</v>
      </c>
      <c r="AL306" s="102" t="s">
        <v>129</v>
      </c>
      <c r="AM306" s="102" t="s">
        <v>108</v>
      </c>
      <c r="AN306" s="100">
        <v>3150.3</v>
      </c>
      <c r="AO306" s="102" t="s">
        <v>110</v>
      </c>
      <c r="AP306" s="102" t="s">
        <v>110</v>
      </c>
      <c r="AQ306" s="102" t="s">
        <v>110</v>
      </c>
      <c r="AR306" s="102" t="s">
        <v>110</v>
      </c>
      <c r="AS306" s="102" t="s">
        <v>110</v>
      </c>
      <c r="AT306" s="102" t="s">
        <v>110</v>
      </c>
      <c r="AU306" s="102" t="s">
        <v>110</v>
      </c>
      <c r="AV306" s="109" t="s">
        <v>1219</v>
      </c>
      <c r="AW306" s="102" t="s">
        <v>1220</v>
      </c>
      <c r="AX306" s="110" t="s">
        <v>799</v>
      </c>
      <c r="AY306" s="110" t="s">
        <v>132</v>
      </c>
      <c r="AZ306" s="110" t="s">
        <v>1221</v>
      </c>
    </row>
    <row r="307">
      <c r="A307" s="38">
        <v>303.0</v>
      </c>
      <c r="B307" s="135" t="s">
        <v>1222</v>
      </c>
      <c r="C307" s="82" t="str">
        <f t="shared" si="5"/>
        <v>View</v>
      </c>
      <c r="D307" s="38" t="s">
        <v>1223</v>
      </c>
      <c r="E307" s="83">
        <v>1.0195</v>
      </c>
      <c r="F307" s="87" t="str">
        <f t="shared" si="6"/>
        <v>Private Equity</v>
      </c>
      <c r="G307" s="71">
        <v>0.0236</v>
      </c>
      <c r="H307" s="72">
        <v>0.0013</v>
      </c>
      <c r="I307" s="72">
        <v>0.029</v>
      </c>
      <c r="J307" s="72">
        <v>0.0376</v>
      </c>
      <c r="K307" s="72">
        <v>0.3564</v>
      </c>
      <c r="L307" s="72">
        <v>0.1476</v>
      </c>
      <c r="M307" s="72">
        <v>0.3869</v>
      </c>
      <c r="N307" s="73">
        <v>0.4903</v>
      </c>
      <c r="O307" s="73">
        <v>1.8175</v>
      </c>
      <c r="P307" s="73">
        <v>0.7447</v>
      </c>
      <c r="Q307" s="72">
        <v>0.1623</v>
      </c>
      <c r="R307" s="89">
        <v>2.35</v>
      </c>
      <c r="S307" s="91" t="s">
        <v>110</v>
      </c>
      <c r="T307" s="93">
        <v>52.0</v>
      </c>
      <c r="U307" s="91">
        <v>325.002609</v>
      </c>
      <c r="V307" s="95"/>
      <c r="W307" s="97">
        <v>0.0</v>
      </c>
      <c r="X307" s="99">
        <v>0.06</v>
      </c>
      <c r="Y307" s="100" t="s">
        <v>110</v>
      </c>
      <c r="Z307" s="100" t="s">
        <v>110</v>
      </c>
      <c r="AA307" s="97">
        <v>0.0034</v>
      </c>
      <c r="AB307" s="100">
        <v>0.31</v>
      </c>
      <c r="AC307" s="102" t="s">
        <v>386</v>
      </c>
      <c r="AD307" s="102" t="s">
        <v>1201</v>
      </c>
      <c r="AE307" s="100">
        <v>34.57</v>
      </c>
      <c r="AF307" s="103">
        <v>44069.0</v>
      </c>
      <c r="AG307" s="100">
        <v>5.35</v>
      </c>
      <c r="AH307" s="100">
        <v>1.42</v>
      </c>
      <c r="AI307" s="103">
        <v>44924.0</v>
      </c>
      <c r="AJ307" s="100" t="s">
        <v>110</v>
      </c>
      <c r="AK307" s="102" t="s">
        <v>107</v>
      </c>
      <c r="AL307" s="104"/>
      <c r="AM307" s="102" t="s">
        <v>108</v>
      </c>
      <c r="AN307" s="100">
        <v>3150.4</v>
      </c>
      <c r="AO307" s="102" t="s">
        <v>110</v>
      </c>
      <c r="AP307" s="102" t="s">
        <v>110</v>
      </c>
      <c r="AQ307" s="102" t="s">
        <v>110</v>
      </c>
      <c r="AR307" s="102" t="s">
        <v>110</v>
      </c>
      <c r="AS307" s="102" t="s">
        <v>110</v>
      </c>
      <c r="AT307" s="102" t="s">
        <v>110</v>
      </c>
      <c r="AU307" s="102" t="s">
        <v>110</v>
      </c>
      <c r="AV307" s="109" t="s">
        <v>1224</v>
      </c>
      <c r="AW307" s="102" t="s">
        <v>1225</v>
      </c>
      <c r="AX307" s="110" t="s">
        <v>799</v>
      </c>
      <c r="AY307" s="110" t="s">
        <v>1204</v>
      </c>
      <c r="AZ307" s="110" t="s">
        <v>1226</v>
      </c>
    </row>
    <row r="308">
      <c r="A308" s="38">
        <v>304.0</v>
      </c>
      <c r="B308" s="135" t="s">
        <v>1227</v>
      </c>
      <c r="C308" s="82" t="str">
        <f t="shared" si="5"/>
        <v>View</v>
      </c>
      <c r="D308" s="38" t="s">
        <v>1228</v>
      </c>
      <c r="E308" s="83">
        <v>3.4743</v>
      </c>
      <c r="F308" s="87" t="str">
        <f t="shared" si="6"/>
        <v>Private Multi-Asset</v>
      </c>
      <c r="G308" s="71">
        <v>0.033</v>
      </c>
      <c r="H308" s="72">
        <v>0.0011</v>
      </c>
      <c r="I308" s="72">
        <v>0.0549</v>
      </c>
      <c r="J308" s="72">
        <v>0.0966</v>
      </c>
      <c r="K308" s="72">
        <v>0.3263</v>
      </c>
      <c r="L308" s="72">
        <v>0.0179</v>
      </c>
      <c r="M308" s="72">
        <v>0.533</v>
      </c>
      <c r="N308" s="73">
        <v>2.4512</v>
      </c>
      <c r="O308" s="73">
        <v>3.7532</v>
      </c>
      <c r="P308" s="73">
        <v>3.5191</v>
      </c>
      <c r="Q308" s="72">
        <v>0.0235</v>
      </c>
      <c r="R308" s="89">
        <v>22.75</v>
      </c>
      <c r="S308" s="91" t="s">
        <v>110</v>
      </c>
      <c r="T308" s="93">
        <v>863.0</v>
      </c>
      <c r="U308" s="91">
        <v>2702.163472</v>
      </c>
      <c r="V308" s="95"/>
      <c r="W308" s="97">
        <v>0.0</v>
      </c>
      <c r="X308" s="99">
        <v>0.0693</v>
      </c>
      <c r="Y308" s="100" t="s">
        <v>110</v>
      </c>
      <c r="Z308" s="100" t="s">
        <v>110</v>
      </c>
      <c r="AA308" s="97">
        <v>8.0E-4</v>
      </c>
      <c r="AB308" s="100">
        <v>0.05</v>
      </c>
      <c r="AC308" s="102" t="s">
        <v>264</v>
      </c>
      <c r="AD308" s="102" t="s">
        <v>1201</v>
      </c>
      <c r="AE308" s="100" t="s">
        <v>110</v>
      </c>
      <c r="AF308" s="103">
        <v>42898.0</v>
      </c>
      <c r="AG308" s="100">
        <v>8.56</v>
      </c>
      <c r="AH308" s="100">
        <v>0.42</v>
      </c>
      <c r="AI308" s="103">
        <v>46003.0</v>
      </c>
      <c r="AJ308" s="100">
        <v>0.1604</v>
      </c>
      <c r="AK308" s="102" t="s">
        <v>160</v>
      </c>
      <c r="AL308" s="104"/>
      <c r="AM308" s="102" t="s">
        <v>108</v>
      </c>
      <c r="AN308" s="100">
        <v>3150.5</v>
      </c>
      <c r="AO308" s="102" t="s">
        <v>110</v>
      </c>
      <c r="AP308" s="102" t="s">
        <v>110</v>
      </c>
      <c r="AQ308" s="102" t="s">
        <v>110</v>
      </c>
      <c r="AR308" s="102" t="s">
        <v>110</v>
      </c>
      <c r="AS308" s="102" t="s">
        <v>110</v>
      </c>
      <c r="AT308" s="99">
        <v>0.0698</v>
      </c>
      <c r="AU308" s="102" t="s">
        <v>110</v>
      </c>
      <c r="AV308" s="109" t="s">
        <v>1229</v>
      </c>
      <c r="AW308" s="102" t="s">
        <v>1230</v>
      </c>
      <c r="AX308" s="110" t="s">
        <v>799</v>
      </c>
      <c r="AY308" s="110" t="s">
        <v>1204</v>
      </c>
      <c r="AZ308" s="110" t="s">
        <v>1231</v>
      </c>
    </row>
    <row r="309">
      <c r="A309" s="38">
        <v>305.0</v>
      </c>
      <c r="B309" s="135" t="s">
        <v>1232</v>
      </c>
      <c r="C309" s="82" t="str">
        <f t="shared" si="5"/>
        <v>View</v>
      </c>
      <c r="D309" s="38" t="s">
        <v>1233</v>
      </c>
      <c r="E309" s="83">
        <v>1.7065</v>
      </c>
      <c r="F309" s="87" t="str">
        <f t="shared" si="6"/>
        <v>Private Multi-Asset</v>
      </c>
      <c r="G309" s="71">
        <v>0.0234</v>
      </c>
      <c r="H309" s="72">
        <v>0.0057</v>
      </c>
      <c r="I309" s="72">
        <v>0.0472</v>
      </c>
      <c r="J309" s="72">
        <v>0.1256</v>
      </c>
      <c r="K309" s="72">
        <v>0.4298</v>
      </c>
      <c r="L309" s="72">
        <v>0.0396</v>
      </c>
      <c r="M309" s="72">
        <v>1.09</v>
      </c>
      <c r="N309" s="73" t="s">
        <v>110</v>
      </c>
      <c r="O309" s="73">
        <v>3.9967</v>
      </c>
      <c r="P309" s="73">
        <v>6.4633</v>
      </c>
      <c r="Q309" s="72">
        <v>0.0498</v>
      </c>
      <c r="R309" s="89">
        <v>21.66</v>
      </c>
      <c r="S309" s="91">
        <v>604.3026222</v>
      </c>
      <c r="T309" s="93">
        <v>436.0</v>
      </c>
      <c r="U309" s="91">
        <v>5345.722613</v>
      </c>
      <c r="V309" s="95"/>
      <c r="W309" s="97">
        <v>0.0</v>
      </c>
      <c r="X309" s="99">
        <v>6.0E-4</v>
      </c>
      <c r="Y309" s="100" t="s">
        <v>110</v>
      </c>
      <c r="Z309" s="100" t="s">
        <v>110</v>
      </c>
      <c r="AA309" s="97">
        <v>0.004</v>
      </c>
      <c r="AB309" s="100">
        <v>0.18</v>
      </c>
      <c r="AC309" s="104"/>
      <c r="AD309" s="102" t="s">
        <v>1201</v>
      </c>
      <c r="AE309" s="100" t="s">
        <v>110</v>
      </c>
      <c r="AF309" s="103">
        <v>44105.0</v>
      </c>
      <c r="AG309" s="100">
        <v>5.25</v>
      </c>
      <c r="AH309" s="100">
        <v>5.25</v>
      </c>
      <c r="AI309" s="103">
        <v>46021.0</v>
      </c>
      <c r="AJ309" s="100">
        <v>0.5059</v>
      </c>
      <c r="AK309" s="102" t="s">
        <v>1234</v>
      </c>
      <c r="AL309" s="104"/>
      <c r="AM309" s="102" t="s">
        <v>108</v>
      </c>
      <c r="AN309" s="100">
        <v>3150.5</v>
      </c>
      <c r="AO309" s="102" t="s">
        <v>110</v>
      </c>
      <c r="AP309" s="102" t="s">
        <v>110</v>
      </c>
      <c r="AQ309" s="102" t="s">
        <v>110</v>
      </c>
      <c r="AR309" s="102" t="s">
        <v>110</v>
      </c>
      <c r="AS309" s="102" t="s">
        <v>110</v>
      </c>
      <c r="AT309" s="102" t="s">
        <v>110</v>
      </c>
      <c r="AU309" s="102" t="s">
        <v>110</v>
      </c>
      <c r="AV309" s="109" t="s">
        <v>1235</v>
      </c>
      <c r="AW309" s="102" t="s">
        <v>1230</v>
      </c>
      <c r="AX309" s="110" t="s">
        <v>799</v>
      </c>
      <c r="AY309" s="110" t="s">
        <v>1204</v>
      </c>
      <c r="AZ309" s="110" t="s">
        <v>1231</v>
      </c>
    </row>
    <row r="310">
      <c r="A310" s="38">
        <v>306.0</v>
      </c>
      <c r="B310" s="135" t="s">
        <v>1236</v>
      </c>
      <c r="C310" s="82" t="str">
        <f t="shared" si="5"/>
        <v>View</v>
      </c>
      <c r="D310" s="38" t="s">
        <v>1237</v>
      </c>
      <c r="E310" s="83">
        <v>-0.762</v>
      </c>
      <c r="F310" s="87" t="str">
        <f t="shared" si="6"/>
        <v>Private Multi-Asset</v>
      </c>
      <c r="G310" s="71">
        <v>0.0225</v>
      </c>
      <c r="H310" s="72">
        <v>0.0076</v>
      </c>
      <c r="I310" s="72">
        <v>0.0049</v>
      </c>
      <c r="J310" s="72">
        <v>0.0367</v>
      </c>
      <c r="K310" s="72">
        <v>0.0607</v>
      </c>
      <c r="L310" s="72">
        <v>0.0443</v>
      </c>
      <c r="M310" s="72">
        <v>0.2082</v>
      </c>
      <c r="N310" s="73">
        <v>0.1376</v>
      </c>
      <c r="O310" s="73">
        <v>-0.8584</v>
      </c>
      <c r="P310" s="73">
        <v>0.1568</v>
      </c>
      <c r="Q310" s="72">
        <v>0.0443</v>
      </c>
      <c r="R310" s="89">
        <v>4.55</v>
      </c>
      <c r="S310" s="91" t="s">
        <v>110</v>
      </c>
      <c r="T310" s="93">
        <v>130.0</v>
      </c>
      <c r="U310" s="91">
        <v>260.69605</v>
      </c>
      <c r="V310" s="95"/>
      <c r="W310" s="97">
        <v>0.0</v>
      </c>
      <c r="X310" s="99">
        <v>0.0833</v>
      </c>
      <c r="Y310" s="100" t="s">
        <v>110</v>
      </c>
      <c r="Z310" s="100" t="s">
        <v>110</v>
      </c>
      <c r="AA310" s="97">
        <v>0.0024</v>
      </c>
      <c r="AB310" s="100">
        <v>0.03</v>
      </c>
      <c r="AC310" s="102" t="s">
        <v>578</v>
      </c>
      <c r="AD310" s="102" t="s">
        <v>1201</v>
      </c>
      <c r="AE310" s="100" t="s">
        <v>110</v>
      </c>
      <c r="AF310" s="103">
        <v>43955.0</v>
      </c>
      <c r="AG310" s="100">
        <v>5.66</v>
      </c>
      <c r="AH310" s="100">
        <v>5.66</v>
      </c>
      <c r="AI310" s="103">
        <v>46027.0</v>
      </c>
      <c r="AJ310" s="100">
        <v>0.134</v>
      </c>
      <c r="AK310" s="102" t="s">
        <v>160</v>
      </c>
      <c r="AL310" s="104"/>
      <c r="AM310" s="102" t="s">
        <v>108</v>
      </c>
      <c r="AN310" s="100">
        <v>3150.5</v>
      </c>
      <c r="AO310" s="102" t="s">
        <v>110</v>
      </c>
      <c r="AP310" s="102" t="s">
        <v>110</v>
      </c>
      <c r="AQ310" s="102" t="s">
        <v>110</v>
      </c>
      <c r="AR310" s="102" t="s">
        <v>110</v>
      </c>
      <c r="AS310" s="102" t="s">
        <v>110</v>
      </c>
      <c r="AT310" s="99">
        <v>0.0601</v>
      </c>
      <c r="AU310" s="102" t="s">
        <v>110</v>
      </c>
      <c r="AV310" s="109" t="s">
        <v>1238</v>
      </c>
      <c r="AW310" s="102" t="s">
        <v>1230</v>
      </c>
      <c r="AX310" s="110" t="s">
        <v>799</v>
      </c>
      <c r="AY310" s="110" t="s">
        <v>1204</v>
      </c>
      <c r="AZ310" s="110" t="s">
        <v>1231</v>
      </c>
    </row>
    <row r="311">
      <c r="A311" s="38">
        <v>307.0</v>
      </c>
      <c r="B311" s="135" t="s">
        <v>1239</v>
      </c>
      <c r="C311" s="82" t="str">
        <f t="shared" si="5"/>
        <v>View</v>
      </c>
      <c r="D311" s="38" t="s">
        <v>1240</v>
      </c>
      <c r="E311" s="83">
        <v>-0.02</v>
      </c>
      <c r="F311" s="87" t="str">
        <f t="shared" si="6"/>
        <v>Venture Capital</v>
      </c>
      <c r="G311" s="71">
        <v>0.0247</v>
      </c>
      <c r="H311" s="72">
        <v>0.0021</v>
      </c>
      <c r="I311" s="72">
        <v>0.1038</v>
      </c>
      <c r="J311" s="72">
        <v>0.1228</v>
      </c>
      <c r="K311" s="72">
        <v>0.1533</v>
      </c>
      <c r="L311" s="72">
        <v>0.1199</v>
      </c>
      <c r="M311" s="72">
        <v>0.4385</v>
      </c>
      <c r="N311" s="73">
        <v>0.6177</v>
      </c>
      <c r="O311" s="73">
        <v>-0.0465</v>
      </c>
      <c r="P311" s="73">
        <v>1.4391</v>
      </c>
      <c r="Q311" s="72">
        <v>0.1199</v>
      </c>
      <c r="R311" s="89">
        <v>3.64</v>
      </c>
      <c r="S311" s="91" t="s">
        <v>110</v>
      </c>
      <c r="T311" s="93">
        <v>154.0</v>
      </c>
      <c r="U311" s="91">
        <v>995.191184</v>
      </c>
      <c r="V311" s="95"/>
      <c r="W311" s="97">
        <v>0.0</v>
      </c>
      <c r="X311" s="99">
        <v>0.0</v>
      </c>
      <c r="Y311" s="100" t="s">
        <v>110</v>
      </c>
      <c r="Z311" s="100" t="s">
        <v>110</v>
      </c>
      <c r="AA311" s="97">
        <v>0.004</v>
      </c>
      <c r="AB311" s="100">
        <v>0.09</v>
      </c>
      <c r="AC311" s="102" t="s">
        <v>578</v>
      </c>
      <c r="AD311" s="102" t="s">
        <v>1201</v>
      </c>
      <c r="AE311" s="100" t="s">
        <v>110</v>
      </c>
      <c r="AF311" s="103">
        <v>43056.0</v>
      </c>
      <c r="AG311" s="100">
        <v>7.51</v>
      </c>
      <c r="AH311" s="100">
        <v>6.38</v>
      </c>
      <c r="AI311" s="103">
        <v>44902.0</v>
      </c>
      <c r="AJ311" s="100" t="s">
        <v>110</v>
      </c>
      <c r="AK311" s="102" t="s">
        <v>107</v>
      </c>
      <c r="AL311" s="104"/>
      <c r="AM311" s="102" t="s">
        <v>108</v>
      </c>
      <c r="AN311" s="100">
        <v>3150.6</v>
      </c>
      <c r="AO311" s="102" t="s">
        <v>110</v>
      </c>
      <c r="AP311" s="102" t="s">
        <v>110</v>
      </c>
      <c r="AQ311" s="102" t="s">
        <v>110</v>
      </c>
      <c r="AR311" s="102" t="s">
        <v>110</v>
      </c>
      <c r="AS311" s="102" t="s">
        <v>110</v>
      </c>
      <c r="AT311" s="102" t="s">
        <v>110</v>
      </c>
      <c r="AU311" s="102" t="s">
        <v>110</v>
      </c>
      <c r="AV311" s="109" t="s">
        <v>1241</v>
      </c>
      <c r="AW311" s="102" t="s">
        <v>1242</v>
      </c>
      <c r="AX311" s="110" t="s">
        <v>799</v>
      </c>
      <c r="AY311" s="110" t="s">
        <v>1204</v>
      </c>
      <c r="AZ311" s="110" t="s">
        <v>1243</v>
      </c>
    </row>
    <row r="312">
      <c r="A312" s="38">
        <v>308.0</v>
      </c>
      <c r="B312" s="135"/>
      <c r="C312" s="68"/>
      <c r="D312" s="69" t="s">
        <v>1244</v>
      </c>
      <c r="E312" s="69"/>
      <c r="F312" s="70"/>
      <c r="G312" s="71"/>
      <c r="H312" s="72"/>
      <c r="I312" s="72"/>
      <c r="J312" s="72"/>
      <c r="K312" s="72"/>
      <c r="L312" s="72"/>
      <c r="M312" s="72"/>
      <c r="N312" s="73"/>
      <c r="O312" s="73"/>
      <c r="P312" s="73"/>
      <c r="Q312" s="72"/>
      <c r="R312" s="128"/>
      <c r="S312" s="129"/>
      <c r="T312" s="130"/>
      <c r="U312" s="129"/>
      <c r="V312" s="95" t="s">
        <v>84</v>
      </c>
      <c r="W312" s="95"/>
      <c r="X312" s="131"/>
      <c r="Y312" s="132"/>
      <c r="Z312" s="132"/>
      <c r="AA312" s="95"/>
      <c r="AB312" s="132"/>
      <c r="AC312" s="104"/>
      <c r="AD312" s="104"/>
      <c r="AE312" s="132"/>
      <c r="AF312" s="133"/>
      <c r="AG312" s="132"/>
      <c r="AH312" s="132"/>
      <c r="AI312" s="133"/>
      <c r="AJ312" s="132"/>
      <c r="AK312" s="104"/>
      <c r="AL312" s="104"/>
      <c r="AM312" s="104"/>
      <c r="AN312" s="132">
        <v>3155.0</v>
      </c>
      <c r="AO312" s="104"/>
      <c r="AP312" s="104"/>
      <c r="AQ312" s="104"/>
      <c r="AR312" s="104"/>
      <c r="AS312" s="104"/>
      <c r="AT312" s="104"/>
      <c r="AU312" s="104"/>
      <c r="AV312" s="126"/>
      <c r="AW312" s="104"/>
      <c r="AX312" s="134"/>
      <c r="AY312" s="134"/>
      <c r="AZ312" s="134"/>
    </row>
    <row r="313">
      <c r="A313" s="38">
        <v>309.0</v>
      </c>
      <c r="B313" s="135" t="s">
        <v>1245</v>
      </c>
      <c r="C313" s="82" t="str">
        <f t="shared" ref="C313:C359" si="7">HYPERLINK("https://vizwealth.com/v/" &amp; B313 &amp; "%2C%20" &amp; AM313 &amp; "/2015/t/cy_3!25?show=&amp;align=true", "View")</f>
        <v>View</v>
      </c>
      <c r="D313" s="38" t="s">
        <v>1246</v>
      </c>
      <c r="E313" s="83">
        <v>0.0397</v>
      </c>
      <c r="F313" s="87" t="str">
        <f t="shared" ref="F313:F359" si="8">hyperlink("https://vizwealth.com/category/" &amp; AW313 &amp; "?q=&amp;c=&amp;u=public&amp;ft[]=etf&amp;aum=200&amp;yro=5&amp;req=sharpe_ratio.desc.42.0.&amp;esg=false",AZ313)</f>
        <v>Tactical Allocation</v>
      </c>
      <c r="G313" s="71">
        <v>0.0078</v>
      </c>
      <c r="H313" s="72">
        <v>9.0E-4</v>
      </c>
      <c r="I313" s="72">
        <v>0.0379</v>
      </c>
      <c r="J313" s="72">
        <v>0.0679</v>
      </c>
      <c r="K313" s="72">
        <v>0.1539</v>
      </c>
      <c r="L313" s="72">
        <v>0.019</v>
      </c>
      <c r="M313" s="72">
        <v>0.2593</v>
      </c>
      <c r="N313" s="73">
        <v>0.4646</v>
      </c>
      <c r="O313" s="73">
        <v>0.0881</v>
      </c>
      <c r="P313" s="73">
        <v>0.7516</v>
      </c>
      <c r="Q313" s="72">
        <v>0.0475</v>
      </c>
      <c r="R313" s="89">
        <v>5.57</v>
      </c>
      <c r="S313" s="91">
        <v>353.5827958</v>
      </c>
      <c r="T313" s="93">
        <v>273.0</v>
      </c>
      <c r="U313" s="91">
        <v>4323.946846</v>
      </c>
      <c r="V313" s="95"/>
      <c r="W313" s="97">
        <v>0.0</v>
      </c>
      <c r="X313" s="99">
        <v>0.0301</v>
      </c>
      <c r="Y313" s="100">
        <v>82.0</v>
      </c>
      <c r="Z313" s="100">
        <v>92.0</v>
      </c>
      <c r="AA313" s="97">
        <v>0.0019</v>
      </c>
      <c r="AB313" s="100">
        <v>0.16</v>
      </c>
      <c r="AC313" s="102" t="s">
        <v>264</v>
      </c>
      <c r="AD313" s="102" t="s">
        <v>105</v>
      </c>
      <c r="AE313" s="100">
        <v>5.78</v>
      </c>
      <c r="AF313" s="103">
        <v>41851.0</v>
      </c>
      <c r="AG313" s="100">
        <v>11.43</v>
      </c>
      <c r="AH313" s="100">
        <v>6.52</v>
      </c>
      <c r="AI313" s="103">
        <v>46013.0</v>
      </c>
      <c r="AJ313" s="100">
        <v>0.3231</v>
      </c>
      <c r="AK313" s="102" t="s">
        <v>1234</v>
      </c>
      <c r="AL313" s="104"/>
      <c r="AM313" s="102" t="s">
        <v>1247</v>
      </c>
      <c r="AN313" s="100">
        <v>3160.0</v>
      </c>
      <c r="AO313" s="102" t="s">
        <v>110</v>
      </c>
      <c r="AP313" s="102" t="s">
        <v>110</v>
      </c>
      <c r="AQ313" s="102" t="s">
        <v>110</v>
      </c>
      <c r="AR313" s="102" t="s">
        <v>110</v>
      </c>
      <c r="AS313" s="102" t="s">
        <v>110</v>
      </c>
      <c r="AT313" s="99">
        <v>0.0296</v>
      </c>
      <c r="AU313" s="102" t="s">
        <v>110</v>
      </c>
      <c r="AV313" s="109" t="s">
        <v>1248</v>
      </c>
      <c r="AW313" s="102" t="s">
        <v>1249</v>
      </c>
      <c r="AX313" s="110" t="s">
        <v>264</v>
      </c>
      <c r="AY313" s="110" t="s">
        <v>118</v>
      </c>
      <c r="AZ313" s="110" t="s">
        <v>1250</v>
      </c>
    </row>
    <row r="314">
      <c r="A314" s="38">
        <v>310.0</v>
      </c>
      <c r="B314" s="135" t="s">
        <v>1251</v>
      </c>
      <c r="C314" s="82" t="str">
        <f t="shared" si="7"/>
        <v>View</v>
      </c>
      <c r="D314" s="38" t="s">
        <v>1252</v>
      </c>
      <c r="E314" s="83">
        <v>1.0751</v>
      </c>
      <c r="F314" s="87" t="str">
        <f t="shared" si="8"/>
        <v>Tactical Allocation</v>
      </c>
      <c r="G314" s="71">
        <v>0.0142</v>
      </c>
      <c r="H314" s="72">
        <v>0.0</v>
      </c>
      <c r="I314" s="72">
        <v>0.0945</v>
      </c>
      <c r="J314" s="72">
        <v>0.3597</v>
      </c>
      <c r="K314" s="72">
        <v>0.598</v>
      </c>
      <c r="L314" s="72">
        <v>0.161</v>
      </c>
      <c r="M314" s="72">
        <v>0.7677</v>
      </c>
      <c r="N314" s="73">
        <v>0.7061</v>
      </c>
      <c r="O314" s="73">
        <v>1.6604</v>
      </c>
      <c r="P314" s="73">
        <v>1.0106</v>
      </c>
      <c r="Q314" s="72">
        <v>0.161</v>
      </c>
      <c r="R314" s="89">
        <v>4.74</v>
      </c>
      <c r="S314" s="91">
        <v>229.439088</v>
      </c>
      <c r="T314" s="93">
        <v>21.0</v>
      </c>
      <c r="U314" s="91">
        <v>1272.996986</v>
      </c>
      <c r="V314" s="95"/>
      <c r="W314" s="97">
        <v>0.0</v>
      </c>
      <c r="X314" s="99">
        <v>0.0104</v>
      </c>
      <c r="Y314" s="100">
        <v>1.0</v>
      </c>
      <c r="Z314" s="100">
        <v>12.0</v>
      </c>
      <c r="AA314" s="97">
        <v>0.0083</v>
      </c>
      <c r="AB314" s="100">
        <v>0.54</v>
      </c>
      <c r="AC314" s="102" t="s">
        <v>264</v>
      </c>
      <c r="AD314" s="102" t="s">
        <v>105</v>
      </c>
      <c r="AE314" s="100">
        <v>32.58</v>
      </c>
      <c r="AF314" s="103">
        <v>44127.0</v>
      </c>
      <c r="AG314" s="100">
        <v>5.19</v>
      </c>
      <c r="AH314" s="100">
        <v>3.52</v>
      </c>
      <c r="AI314" s="103">
        <v>46021.0</v>
      </c>
      <c r="AJ314" s="100">
        <v>1.2464</v>
      </c>
      <c r="AK314" s="102" t="s">
        <v>128</v>
      </c>
      <c r="AL314" s="104"/>
      <c r="AM314" s="102" t="s">
        <v>1247</v>
      </c>
      <c r="AN314" s="100">
        <v>3160.0</v>
      </c>
      <c r="AO314" s="102" t="s">
        <v>110</v>
      </c>
      <c r="AP314" s="102" t="s">
        <v>110</v>
      </c>
      <c r="AQ314" s="102">
        <v>0.51066</v>
      </c>
      <c r="AR314" s="102">
        <v>7.0</v>
      </c>
      <c r="AS314" s="102">
        <v>0.0436869</v>
      </c>
      <c r="AT314" s="99">
        <v>0.0429</v>
      </c>
      <c r="AU314" s="102" t="s">
        <v>110</v>
      </c>
      <c r="AV314" s="109" t="s">
        <v>1253</v>
      </c>
      <c r="AW314" s="102" t="s">
        <v>1249</v>
      </c>
      <c r="AX314" s="110" t="s">
        <v>264</v>
      </c>
      <c r="AY314" s="110" t="s">
        <v>118</v>
      </c>
      <c r="AZ314" s="110" t="s">
        <v>1250</v>
      </c>
    </row>
    <row r="315">
      <c r="A315" s="38">
        <v>311.0</v>
      </c>
      <c r="B315" s="135" t="s">
        <v>1254</v>
      </c>
      <c r="C315" s="82" t="str">
        <f t="shared" si="7"/>
        <v>View</v>
      </c>
      <c r="D315" s="38" t="s">
        <v>1255</v>
      </c>
      <c r="E315" s="83">
        <v>0.9762</v>
      </c>
      <c r="F315" s="87" t="str">
        <f t="shared" si="8"/>
        <v>Tactical Allocation</v>
      </c>
      <c r="G315" s="71">
        <v>0.0099</v>
      </c>
      <c r="H315" s="72">
        <v>0.0157</v>
      </c>
      <c r="I315" s="72">
        <v>0.1133</v>
      </c>
      <c r="J315" s="72">
        <v>0.162</v>
      </c>
      <c r="K315" s="72">
        <v>0.568</v>
      </c>
      <c r="L315" s="72">
        <v>0.1634</v>
      </c>
      <c r="M315" s="72">
        <v>0.6836</v>
      </c>
      <c r="N315" s="73">
        <v>0.6955</v>
      </c>
      <c r="O315" s="73">
        <v>1.4355</v>
      </c>
      <c r="P315" s="73">
        <v>1.117</v>
      </c>
      <c r="Q315" s="72">
        <v>0.1634</v>
      </c>
      <c r="R315" s="89">
        <v>4.0</v>
      </c>
      <c r="S315" s="91">
        <v>1.689131</v>
      </c>
      <c r="T315" s="93">
        <v>199.0</v>
      </c>
      <c r="U315" s="91">
        <v>1118.995466</v>
      </c>
      <c r="V315" s="95"/>
      <c r="W315" s="97">
        <v>0.0</v>
      </c>
      <c r="X315" s="99">
        <v>0.0104</v>
      </c>
      <c r="Y315" s="100">
        <v>20.0</v>
      </c>
      <c r="Z315" s="100">
        <v>16.0</v>
      </c>
      <c r="AA315" s="97">
        <v>0.0082</v>
      </c>
      <c r="AB315" s="100">
        <v>0.66</v>
      </c>
      <c r="AC315" s="102" t="s">
        <v>264</v>
      </c>
      <c r="AD315" s="102" t="s">
        <v>182</v>
      </c>
      <c r="AE315" s="100">
        <v>22.32</v>
      </c>
      <c r="AF315" s="103">
        <v>42674.0</v>
      </c>
      <c r="AG315" s="100">
        <v>37.42</v>
      </c>
      <c r="AH315" s="100">
        <v>7.76</v>
      </c>
      <c r="AI315" s="103">
        <v>46021.0</v>
      </c>
      <c r="AJ315" s="100">
        <v>0.028</v>
      </c>
      <c r="AK315" s="102" t="s">
        <v>128</v>
      </c>
      <c r="AL315" s="104"/>
      <c r="AM315" s="102" t="s">
        <v>1247</v>
      </c>
      <c r="AN315" s="100">
        <v>3160.0</v>
      </c>
      <c r="AO315" s="102" t="s">
        <v>110</v>
      </c>
      <c r="AP315" s="102" t="s">
        <v>110</v>
      </c>
      <c r="AQ315" s="102" t="s">
        <v>110</v>
      </c>
      <c r="AR315" s="102" t="s">
        <v>110</v>
      </c>
      <c r="AS315" s="102" t="s">
        <v>110</v>
      </c>
      <c r="AT315" s="102" t="s">
        <v>110</v>
      </c>
      <c r="AU315" s="102" t="s">
        <v>110</v>
      </c>
      <c r="AV315" s="109" t="s">
        <v>1256</v>
      </c>
      <c r="AW315" s="102" t="s">
        <v>1249</v>
      </c>
      <c r="AX315" s="110" t="s">
        <v>264</v>
      </c>
      <c r="AY315" s="110" t="s">
        <v>118</v>
      </c>
      <c r="AZ315" s="110" t="s">
        <v>1250</v>
      </c>
    </row>
    <row r="316">
      <c r="A316" s="38">
        <v>312.0</v>
      </c>
      <c r="B316" s="135" t="s">
        <v>1257</v>
      </c>
      <c r="C316" s="82" t="str">
        <f t="shared" si="7"/>
        <v>View</v>
      </c>
      <c r="D316" s="38" t="s">
        <v>1258</v>
      </c>
      <c r="E316" s="83">
        <v>0.9357</v>
      </c>
      <c r="F316" s="87" t="str">
        <f t="shared" si="8"/>
        <v>Tactical Allocation</v>
      </c>
      <c r="G316" s="71">
        <v>0.0161</v>
      </c>
      <c r="H316" s="72">
        <v>0.0077</v>
      </c>
      <c r="I316" s="72">
        <v>0.1702</v>
      </c>
      <c r="J316" s="72">
        <v>0.337</v>
      </c>
      <c r="K316" s="72">
        <v>0.764</v>
      </c>
      <c r="L316" s="72">
        <v>0.223</v>
      </c>
      <c r="M316" s="72">
        <v>1.0783</v>
      </c>
      <c r="N316" s="73">
        <v>0.7074</v>
      </c>
      <c r="O316" s="73">
        <v>1.9461</v>
      </c>
      <c r="P316" s="73">
        <v>1.247</v>
      </c>
      <c r="Q316" s="72">
        <v>0.2705</v>
      </c>
      <c r="R316" s="89">
        <v>3.95</v>
      </c>
      <c r="S316" s="91" t="s">
        <v>110</v>
      </c>
      <c r="T316" s="93">
        <v>24.0</v>
      </c>
      <c r="U316" s="91">
        <v>278.136344</v>
      </c>
      <c r="V316" s="95"/>
      <c r="W316" s="97">
        <v>0.0</v>
      </c>
      <c r="X316" s="99">
        <v>0.0649</v>
      </c>
      <c r="Y316" s="100">
        <v>1.0</v>
      </c>
      <c r="Z316" s="100">
        <v>1.0</v>
      </c>
      <c r="AA316" s="97">
        <v>0.0107</v>
      </c>
      <c r="AB316" s="100">
        <v>0.98</v>
      </c>
      <c r="AC316" s="102" t="s">
        <v>264</v>
      </c>
      <c r="AD316" s="102" t="s">
        <v>105</v>
      </c>
      <c r="AE316" s="100">
        <v>18.66</v>
      </c>
      <c r="AF316" s="103">
        <v>35975.0</v>
      </c>
      <c r="AG316" s="100">
        <v>14.93</v>
      </c>
      <c r="AH316" s="100">
        <v>14.93</v>
      </c>
      <c r="AI316" s="103">
        <v>46006.0</v>
      </c>
      <c r="AJ316" s="100">
        <v>0.26</v>
      </c>
      <c r="AK316" s="102" t="s">
        <v>128</v>
      </c>
      <c r="AL316" s="102" t="s">
        <v>1259</v>
      </c>
      <c r="AM316" s="102" t="s">
        <v>1247</v>
      </c>
      <c r="AN316" s="100">
        <v>3160.0</v>
      </c>
      <c r="AO316" s="102" t="s">
        <v>110</v>
      </c>
      <c r="AP316" s="102" t="s">
        <v>110</v>
      </c>
      <c r="AQ316" s="102" t="s">
        <v>110</v>
      </c>
      <c r="AR316" s="102" t="s">
        <v>110</v>
      </c>
      <c r="AS316" s="102" t="s">
        <v>110</v>
      </c>
      <c r="AT316" s="102" t="s">
        <v>110</v>
      </c>
      <c r="AU316" s="102" t="s">
        <v>110</v>
      </c>
      <c r="AV316" s="109" t="s">
        <v>1260</v>
      </c>
      <c r="AW316" s="102" t="s">
        <v>1249</v>
      </c>
      <c r="AX316" s="110" t="s">
        <v>264</v>
      </c>
      <c r="AY316" s="110" t="s">
        <v>620</v>
      </c>
      <c r="AZ316" s="110" t="s">
        <v>1250</v>
      </c>
    </row>
    <row r="317">
      <c r="A317" s="38">
        <v>313.0</v>
      </c>
      <c r="B317" s="135" t="s">
        <v>1261</v>
      </c>
      <c r="C317" s="82" t="str">
        <f t="shared" si="7"/>
        <v>View</v>
      </c>
      <c r="D317" s="38" t="s">
        <v>1262</v>
      </c>
      <c r="E317" s="83">
        <v>1.19</v>
      </c>
      <c r="F317" s="87" t="str">
        <f t="shared" si="8"/>
        <v>Tactical Allocation</v>
      </c>
      <c r="G317" s="71">
        <v>0.0145</v>
      </c>
      <c r="H317" s="72">
        <v>0.0127</v>
      </c>
      <c r="I317" s="72">
        <v>0.0527</v>
      </c>
      <c r="J317" s="72">
        <v>0.1597</v>
      </c>
      <c r="K317" s="72">
        <v>0.6447</v>
      </c>
      <c r="L317" s="72">
        <v>0.3213</v>
      </c>
      <c r="M317" s="72">
        <v>0.2412</v>
      </c>
      <c r="N317" s="73">
        <v>0.0569</v>
      </c>
      <c r="O317" s="73">
        <v>2.1196</v>
      </c>
      <c r="P317" s="73">
        <v>0.0911</v>
      </c>
      <c r="Q317" s="72">
        <v>0.3611</v>
      </c>
      <c r="R317" s="89">
        <v>0.61</v>
      </c>
      <c r="S317" s="91" t="s">
        <v>110</v>
      </c>
      <c r="T317" s="93">
        <v>1598.0</v>
      </c>
      <c r="U317" s="91">
        <v>1640.780743</v>
      </c>
      <c r="V317" s="95"/>
      <c r="W317" s="97">
        <v>0.0</v>
      </c>
      <c r="X317" s="99">
        <v>0.2316</v>
      </c>
      <c r="Y317" s="100">
        <v>45.0</v>
      </c>
      <c r="Z317" s="100">
        <v>63.0</v>
      </c>
      <c r="AA317" s="97">
        <v>0.0085</v>
      </c>
      <c r="AB317" s="100">
        <v>0.77</v>
      </c>
      <c r="AC317" s="102" t="s">
        <v>386</v>
      </c>
      <c r="AD317" s="102" t="s">
        <v>1263</v>
      </c>
      <c r="AE317" s="100">
        <v>27.25</v>
      </c>
      <c r="AF317" s="103">
        <v>44102.0</v>
      </c>
      <c r="AG317" s="100">
        <v>5.26</v>
      </c>
      <c r="AH317" s="100">
        <v>5.26</v>
      </c>
      <c r="AI317" s="103">
        <v>46013.0</v>
      </c>
      <c r="AJ317" s="100">
        <v>0.2607</v>
      </c>
      <c r="AK317" s="102" t="s">
        <v>160</v>
      </c>
      <c r="AL317" s="102" t="s">
        <v>618</v>
      </c>
      <c r="AM317" s="102" t="s">
        <v>1247</v>
      </c>
      <c r="AN317" s="100">
        <v>3160.0</v>
      </c>
      <c r="AO317" s="102" t="s">
        <v>110</v>
      </c>
      <c r="AP317" s="102" t="s">
        <v>110</v>
      </c>
      <c r="AQ317" s="102" t="s">
        <v>110</v>
      </c>
      <c r="AR317" s="102">
        <v>15.0</v>
      </c>
      <c r="AS317" s="102" t="s">
        <v>110</v>
      </c>
      <c r="AT317" s="99">
        <v>0.0637</v>
      </c>
      <c r="AU317" s="102" t="s">
        <v>110</v>
      </c>
      <c r="AV317" s="109" t="s">
        <v>1264</v>
      </c>
      <c r="AW317" s="102" t="s">
        <v>1249</v>
      </c>
      <c r="AX317" s="110" t="s">
        <v>264</v>
      </c>
      <c r="AY317" s="110" t="s">
        <v>620</v>
      </c>
      <c r="AZ317" s="110" t="s">
        <v>1250</v>
      </c>
    </row>
    <row r="318">
      <c r="A318" s="38">
        <v>314.0</v>
      </c>
      <c r="B318" s="135" t="s">
        <v>1265</v>
      </c>
      <c r="C318" s="82" t="str">
        <f t="shared" si="7"/>
        <v>View</v>
      </c>
      <c r="D318" s="38" t="s">
        <v>1266</v>
      </c>
      <c r="E318" s="83">
        <v>0.793</v>
      </c>
      <c r="F318" s="87" t="str">
        <f t="shared" si="8"/>
        <v>Tactical Allocation</v>
      </c>
      <c r="G318" s="71">
        <v>0.0336</v>
      </c>
      <c r="H318" s="72">
        <v>0.0141</v>
      </c>
      <c r="I318" s="72">
        <v>0.1106</v>
      </c>
      <c r="J318" s="72">
        <v>0.2311</v>
      </c>
      <c r="K318" s="72">
        <v>0.5765</v>
      </c>
      <c r="L318" s="72">
        <v>0.5844</v>
      </c>
      <c r="M318" s="72">
        <v>-0.0603</v>
      </c>
      <c r="N318" s="73">
        <v>-0.2279</v>
      </c>
      <c r="O318" s="73">
        <v>1.4811</v>
      </c>
      <c r="P318" s="73">
        <v>-0.3113</v>
      </c>
      <c r="Q318" s="72">
        <v>0.5844</v>
      </c>
      <c r="R318" s="89">
        <v>-0.11</v>
      </c>
      <c r="S318" s="91" t="s">
        <v>110</v>
      </c>
      <c r="T318" s="93">
        <v>99.0</v>
      </c>
      <c r="U318" s="91">
        <v>262.584603</v>
      </c>
      <c r="V318" s="95"/>
      <c r="W318" s="97">
        <v>0.0</v>
      </c>
      <c r="X318" s="99">
        <v>0.1047</v>
      </c>
      <c r="Y318" s="100">
        <v>23.0</v>
      </c>
      <c r="Z318" s="100">
        <v>13.0</v>
      </c>
      <c r="AA318" s="97">
        <v>0.0103</v>
      </c>
      <c r="AB318" s="100">
        <v>0.93</v>
      </c>
      <c r="AC318" s="102" t="s">
        <v>386</v>
      </c>
      <c r="AD318" s="102" t="s">
        <v>1267</v>
      </c>
      <c r="AE318" s="100">
        <v>23.84</v>
      </c>
      <c r="AF318" s="103">
        <v>38832.0</v>
      </c>
      <c r="AG318" s="100">
        <v>19.7</v>
      </c>
      <c r="AH318" s="100">
        <v>2.17</v>
      </c>
      <c r="AI318" s="103">
        <v>46008.0</v>
      </c>
      <c r="AJ318" s="100">
        <v>0.0501</v>
      </c>
      <c r="AK318" s="102" t="s">
        <v>160</v>
      </c>
      <c r="AL318" s="102" t="s">
        <v>1011</v>
      </c>
      <c r="AM318" s="102" t="s">
        <v>1247</v>
      </c>
      <c r="AN318" s="100">
        <v>3160.0</v>
      </c>
      <c r="AO318" s="102" t="s">
        <v>110</v>
      </c>
      <c r="AP318" s="102" t="s">
        <v>110</v>
      </c>
      <c r="AQ318" s="102" t="s">
        <v>110</v>
      </c>
      <c r="AR318" s="102">
        <v>10.0</v>
      </c>
      <c r="AS318" s="102" t="s">
        <v>110</v>
      </c>
      <c r="AT318" s="99">
        <v>0.0556</v>
      </c>
      <c r="AU318" s="102" t="s">
        <v>110</v>
      </c>
      <c r="AV318" s="109" t="s">
        <v>1268</v>
      </c>
      <c r="AW318" s="102" t="s">
        <v>1249</v>
      </c>
      <c r="AX318" s="110" t="s">
        <v>264</v>
      </c>
      <c r="AY318" s="110" t="s">
        <v>620</v>
      </c>
      <c r="AZ318" s="110" t="s">
        <v>1250</v>
      </c>
    </row>
    <row r="319">
      <c r="A319" s="38">
        <v>315.0</v>
      </c>
      <c r="B319" s="135" t="s">
        <v>1269</v>
      </c>
      <c r="C319" s="82" t="str">
        <f t="shared" si="7"/>
        <v>View</v>
      </c>
      <c r="D319" s="38" t="s">
        <v>1270</v>
      </c>
      <c r="E319" s="83">
        <v>-0.4011</v>
      </c>
      <c r="F319" s="87" t="str">
        <f t="shared" si="8"/>
        <v>Conservative Allocation</v>
      </c>
      <c r="G319" s="71">
        <v>0.0104</v>
      </c>
      <c r="H319" s="72">
        <v>0.0076</v>
      </c>
      <c r="I319" s="72">
        <v>0.0403</v>
      </c>
      <c r="J319" s="72">
        <v>0.0849</v>
      </c>
      <c r="K319" s="72">
        <v>0.1263</v>
      </c>
      <c r="L319" s="72">
        <v>0.0828</v>
      </c>
      <c r="M319" s="72">
        <v>0.3247</v>
      </c>
      <c r="N319" s="73">
        <v>0.4866</v>
      </c>
      <c r="O319" s="73">
        <v>-0.6714</v>
      </c>
      <c r="P319" s="73">
        <v>0.7383</v>
      </c>
      <c r="Q319" s="72">
        <v>0.0828</v>
      </c>
      <c r="R319" s="89">
        <v>3.94</v>
      </c>
      <c r="S319" s="91">
        <v>-36.635075</v>
      </c>
      <c r="T319" s="93">
        <v>1025.0</v>
      </c>
      <c r="U319" s="91">
        <v>510.939051</v>
      </c>
      <c r="V319" s="95"/>
      <c r="W319" s="97">
        <v>0.0207</v>
      </c>
      <c r="X319" s="99">
        <v>0.0452</v>
      </c>
      <c r="Y319" s="100">
        <v>69.0</v>
      </c>
      <c r="Z319" s="100">
        <v>94.0</v>
      </c>
      <c r="AA319" s="97">
        <v>0.0027</v>
      </c>
      <c r="AB319" s="100">
        <v>0.1</v>
      </c>
      <c r="AC319" s="102" t="s">
        <v>264</v>
      </c>
      <c r="AD319" s="102" t="s">
        <v>1271</v>
      </c>
      <c r="AE319" s="100">
        <v>21.9</v>
      </c>
      <c r="AF319" s="103">
        <v>41008.0</v>
      </c>
      <c r="AG319" s="100">
        <v>13.01</v>
      </c>
      <c r="AH319" s="100">
        <v>2.01</v>
      </c>
      <c r="AI319" s="103">
        <v>46020.0</v>
      </c>
      <c r="AJ319" s="100">
        <v>0.3605</v>
      </c>
      <c r="AK319" s="102" t="s">
        <v>107</v>
      </c>
      <c r="AL319" s="104"/>
      <c r="AM319" s="102" t="s">
        <v>1247</v>
      </c>
      <c r="AN319" s="100">
        <v>3170.0</v>
      </c>
      <c r="AO319" s="102" t="s">
        <v>110</v>
      </c>
      <c r="AP319" s="102" t="s">
        <v>110</v>
      </c>
      <c r="AQ319" s="102">
        <v>1.47</v>
      </c>
      <c r="AR319" s="102">
        <v>14.0</v>
      </c>
      <c r="AS319" s="102">
        <v>0.0112</v>
      </c>
      <c r="AT319" s="99">
        <v>0.0494</v>
      </c>
      <c r="AU319" s="102" t="s">
        <v>110</v>
      </c>
      <c r="AV319" s="109" t="s">
        <v>1272</v>
      </c>
      <c r="AW319" s="102" t="s">
        <v>1273</v>
      </c>
      <c r="AX319" s="110" t="s">
        <v>264</v>
      </c>
      <c r="AY319" s="110" t="s">
        <v>118</v>
      </c>
      <c r="AZ319" s="110" t="s">
        <v>1274</v>
      </c>
    </row>
    <row r="320">
      <c r="A320" s="38">
        <v>316.0</v>
      </c>
      <c r="B320" s="135" t="s">
        <v>1275</v>
      </c>
      <c r="C320" s="82" t="str">
        <f t="shared" si="7"/>
        <v>View</v>
      </c>
      <c r="D320" s="38" t="s">
        <v>1276</v>
      </c>
      <c r="E320" s="83">
        <v>0.1674</v>
      </c>
      <c r="F320" s="87" t="str">
        <f t="shared" si="8"/>
        <v>Conservative Allocation</v>
      </c>
      <c r="G320" s="71">
        <v>0.0042</v>
      </c>
      <c r="H320" s="72">
        <v>0.0032</v>
      </c>
      <c r="I320" s="72">
        <v>0.0206</v>
      </c>
      <c r="J320" s="72">
        <v>0.0572</v>
      </c>
      <c r="K320" s="72">
        <v>0.1792</v>
      </c>
      <c r="L320" s="72">
        <v>0.0445</v>
      </c>
      <c r="M320" s="72">
        <v>0.1927</v>
      </c>
      <c r="N320" s="73">
        <v>0.0759</v>
      </c>
      <c r="O320" s="73">
        <v>0.2971</v>
      </c>
      <c r="P320" s="73">
        <v>0.123</v>
      </c>
      <c r="Q320" s="72">
        <v>0.0802</v>
      </c>
      <c r="R320" s="89">
        <v>2.37</v>
      </c>
      <c r="S320" s="91">
        <v>25.479681</v>
      </c>
      <c r="T320" s="93">
        <v>181.0</v>
      </c>
      <c r="U320" s="91">
        <v>794.554948</v>
      </c>
      <c r="V320" s="95"/>
      <c r="W320" s="97">
        <v>0.0117</v>
      </c>
      <c r="X320" s="99">
        <v>0.0342</v>
      </c>
      <c r="Y320" s="100">
        <v>84.0</v>
      </c>
      <c r="Z320" s="100">
        <v>85.0</v>
      </c>
      <c r="AA320" s="97">
        <v>0.0024</v>
      </c>
      <c r="AB320" s="100">
        <v>0.59</v>
      </c>
      <c r="AC320" s="102" t="s">
        <v>1277</v>
      </c>
      <c r="AD320" s="102" t="s">
        <v>1271</v>
      </c>
      <c r="AE320" s="100">
        <v>15.35</v>
      </c>
      <c r="AF320" s="103">
        <v>37742.0</v>
      </c>
      <c r="AG320" s="100">
        <v>12.26</v>
      </c>
      <c r="AH320" s="100">
        <v>1.0</v>
      </c>
      <c r="AI320" s="103">
        <v>46021.0</v>
      </c>
      <c r="AJ320" s="100">
        <v>0.0472</v>
      </c>
      <c r="AK320" s="102" t="s">
        <v>160</v>
      </c>
      <c r="AL320" s="104"/>
      <c r="AM320" s="102" t="s">
        <v>1247</v>
      </c>
      <c r="AN320" s="100">
        <v>3170.0</v>
      </c>
      <c r="AO320" s="102" t="s">
        <v>110</v>
      </c>
      <c r="AP320" s="102" t="s">
        <v>110</v>
      </c>
      <c r="AQ320" s="102" t="s">
        <v>110</v>
      </c>
      <c r="AR320" s="102" t="s">
        <v>110</v>
      </c>
      <c r="AS320" s="102" t="s">
        <v>110</v>
      </c>
      <c r="AT320" s="99">
        <v>0.0345</v>
      </c>
      <c r="AU320" s="102" t="s">
        <v>110</v>
      </c>
      <c r="AV320" s="109" t="s">
        <v>1278</v>
      </c>
      <c r="AW320" s="102" t="s">
        <v>1273</v>
      </c>
      <c r="AX320" s="110" t="s">
        <v>264</v>
      </c>
      <c r="AY320" s="110" t="s">
        <v>118</v>
      </c>
      <c r="AZ320" s="110" t="s">
        <v>1274</v>
      </c>
    </row>
    <row r="321">
      <c r="A321" s="38">
        <v>317.0</v>
      </c>
      <c r="B321" s="135" t="s">
        <v>1279</v>
      </c>
      <c r="C321" s="82" t="str">
        <f t="shared" si="7"/>
        <v>View</v>
      </c>
      <c r="D321" s="38" t="s">
        <v>1280</v>
      </c>
      <c r="E321" s="83">
        <v>0.9928</v>
      </c>
      <c r="F321" s="87" t="str">
        <f t="shared" si="8"/>
        <v>Conservative Allocation</v>
      </c>
      <c r="G321" s="71">
        <v>0.0077</v>
      </c>
      <c r="H321" s="72">
        <v>0.0053</v>
      </c>
      <c r="I321" s="72">
        <v>0.0955</v>
      </c>
      <c r="J321" s="72">
        <v>0.2141</v>
      </c>
      <c r="K321" s="72">
        <v>0.3592</v>
      </c>
      <c r="L321" s="72">
        <v>0.1069</v>
      </c>
      <c r="M321" s="72">
        <v>0.2949</v>
      </c>
      <c r="N321" s="73">
        <v>0.3216</v>
      </c>
      <c r="O321" s="73">
        <v>2.0406</v>
      </c>
      <c r="P321" s="73">
        <v>0.517</v>
      </c>
      <c r="Q321" s="72">
        <v>0.1353</v>
      </c>
      <c r="R321" s="89">
        <v>2.15</v>
      </c>
      <c r="S321" s="91">
        <v>11.843805</v>
      </c>
      <c r="T321" s="93">
        <v>53.0</v>
      </c>
      <c r="U321" s="91">
        <v>254.655484</v>
      </c>
      <c r="V321" s="95"/>
      <c r="W321" s="97">
        <v>0.003</v>
      </c>
      <c r="X321" s="99">
        <v>0.0269</v>
      </c>
      <c r="Y321" s="100">
        <v>4.0</v>
      </c>
      <c r="Z321" s="100">
        <v>9.0</v>
      </c>
      <c r="AA321" s="97">
        <v>0.0039</v>
      </c>
      <c r="AB321" s="100">
        <v>0.21</v>
      </c>
      <c r="AC321" s="102" t="s">
        <v>264</v>
      </c>
      <c r="AD321" s="102" t="s">
        <v>1271</v>
      </c>
      <c r="AE321" s="100">
        <v>18.45</v>
      </c>
      <c r="AF321" s="103">
        <v>37511.0</v>
      </c>
      <c r="AG321" s="100">
        <v>23.32</v>
      </c>
      <c r="AH321" s="100">
        <v>23.32</v>
      </c>
      <c r="AI321" s="103">
        <v>46022.0</v>
      </c>
      <c r="AJ321" s="100">
        <v>0.1154</v>
      </c>
      <c r="AK321" s="102" t="s">
        <v>128</v>
      </c>
      <c r="AL321" s="104"/>
      <c r="AM321" s="102" t="s">
        <v>1247</v>
      </c>
      <c r="AN321" s="100">
        <v>3170.0</v>
      </c>
      <c r="AO321" s="102" t="s">
        <v>110</v>
      </c>
      <c r="AP321" s="102" t="s">
        <v>110</v>
      </c>
      <c r="AQ321" s="102" t="s">
        <v>110</v>
      </c>
      <c r="AR321" s="102" t="s">
        <v>110</v>
      </c>
      <c r="AS321" s="102" t="s">
        <v>110</v>
      </c>
      <c r="AT321" s="99">
        <v>0.0412</v>
      </c>
      <c r="AU321" s="102" t="s">
        <v>110</v>
      </c>
      <c r="AV321" s="109" t="s">
        <v>1281</v>
      </c>
      <c r="AW321" s="102" t="s">
        <v>1273</v>
      </c>
      <c r="AX321" s="110" t="s">
        <v>264</v>
      </c>
      <c r="AY321" s="110" t="s">
        <v>118</v>
      </c>
      <c r="AZ321" s="110" t="s">
        <v>1274</v>
      </c>
    </row>
    <row r="322">
      <c r="A322" s="38">
        <v>318.0</v>
      </c>
      <c r="B322" s="135" t="s">
        <v>1282</v>
      </c>
      <c r="C322" s="82" t="str">
        <f t="shared" si="7"/>
        <v>View</v>
      </c>
      <c r="D322" s="38" t="s">
        <v>1283</v>
      </c>
      <c r="E322" s="83">
        <v>0.8442</v>
      </c>
      <c r="F322" s="87" t="str">
        <f t="shared" si="8"/>
        <v>Moderately Conservative Allocation</v>
      </c>
      <c r="G322" s="71">
        <v>0.0101</v>
      </c>
      <c r="H322" s="72">
        <v>0.0069</v>
      </c>
      <c r="I322" s="72">
        <v>0.021</v>
      </c>
      <c r="J322" s="72">
        <v>0.0696</v>
      </c>
      <c r="K322" s="72">
        <v>0.3697</v>
      </c>
      <c r="L322" s="72">
        <v>0.0752</v>
      </c>
      <c r="M322" s="72">
        <v>0.5628</v>
      </c>
      <c r="N322" s="73">
        <v>0.6212</v>
      </c>
      <c r="O322" s="73">
        <v>1.3322</v>
      </c>
      <c r="P322" s="73">
        <v>0.8593</v>
      </c>
      <c r="Q322" s="72">
        <v>0.1237</v>
      </c>
      <c r="R322" s="89">
        <v>4.51</v>
      </c>
      <c r="S322" s="91">
        <v>-4.109465</v>
      </c>
      <c r="T322" s="93">
        <v>16.0</v>
      </c>
      <c r="U322" s="91">
        <v>207.555573</v>
      </c>
      <c r="V322" s="95"/>
      <c r="W322" s="97">
        <v>0.0</v>
      </c>
      <c r="X322" s="99">
        <v>0.0178</v>
      </c>
      <c r="Y322" s="100">
        <v>96.0</v>
      </c>
      <c r="Z322" s="100">
        <v>26.0</v>
      </c>
      <c r="AA322" s="97">
        <v>0.0047</v>
      </c>
      <c r="AB322" s="100">
        <v>0.58</v>
      </c>
      <c r="AC322" s="102" t="s">
        <v>1277</v>
      </c>
      <c r="AD322" s="102" t="s">
        <v>1271</v>
      </c>
      <c r="AE322" s="100">
        <v>11.4</v>
      </c>
      <c r="AF322" s="103">
        <v>40178.0</v>
      </c>
      <c r="AG322" s="100">
        <v>16.01</v>
      </c>
      <c r="AH322" s="100">
        <v>16.01</v>
      </c>
      <c r="AI322" s="103">
        <v>46003.0</v>
      </c>
      <c r="AJ322" s="100">
        <v>0.0621</v>
      </c>
      <c r="AK322" s="102" t="s">
        <v>128</v>
      </c>
      <c r="AL322" s="104"/>
      <c r="AM322" s="102" t="s">
        <v>1247</v>
      </c>
      <c r="AN322" s="100">
        <v>3180.0</v>
      </c>
      <c r="AO322" s="102" t="s">
        <v>110</v>
      </c>
      <c r="AP322" s="102" t="s">
        <v>110</v>
      </c>
      <c r="AQ322" s="102" t="s">
        <v>110</v>
      </c>
      <c r="AR322" s="102" t="s">
        <v>110</v>
      </c>
      <c r="AS322" s="102" t="s">
        <v>110</v>
      </c>
      <c r="AT322" s="102" t="s">
        <v>110</v>
      </c>
      <c r="AU322" s="102" t="s">
        <v>110</v>
      </c>
      <c r="AV322" s="109" t="s">
        <v>1284</v>
      </c>
      <c r="AW322" s="102" t="s">
        <v>1285</v>
      </c>
      <c r="AX322" s="110" t="s">
        <v>264</v>
      </c>
      <c r="AY322" s="110" t="s">
        <v>118</v>
      </c>
      <c r="AZ322" s="110" t="s">
        <v>1286</v>
      </c>
    </row>
    <row r="323">
      <c r="A323" s="38">
        <v>319.0</v>
      </c>
      <c r="B323" s="135" t="s">
        <v>1287</v>
      </c>
      <c r="C323" s="82" t="str">
        <f t="shared" si="7"/>
        <v>View</v>
      </c>
      <c r="D323" s="38" t="s">
        <v>1288</v>
      </c>
      <c r="E323" s="83">
        <v>0.9041</v>
      </c>
      <c r="F323" s="87" t="str">
        <f t="shared" si="8"/>
        <v>Moderately Conservative Allocation</v>
      </c>
      <c r="G323" s="71">
        <v>0.0059</v>
      </c>
      <c r="H323" s="72">
        <v>0.0078</v>
      </c>
      <c r="I323" s="72">
        <v>0.061</v>
      </c>
      <c r="J323" s="72">
        <v>0.1471</v>
      </c>
      <c r="K323" s="72">
        <v>0.3745</v>
      </c>
      <c r="L323" s="72">
        <v>0.1006</v>
      </c>
      <c r="M323" s="72">
        <v>0.4222</v>
      </c>
      <c r="N323" s="73">
        <v>0.4977</v>
      </c>
      <c r="O323" s="73">
        <v>1.6657</v>
      </c>
      <c r="P323" s="73">
        <v>0.7206</v>
      </c>
      <c r="Q323" s="72">
        <v>0.1537</v>
      </c>
      <c r="R323" s="89">
        <v>2.67</v>
      </c>
      <c r="S323" s="91">
        <v>195.998543</v>
      </c>
      <c r="T323" s="93">
        <v>10.0</v>
      </c>
      <c r="U323" s="91">
        <v>9191.324302</v>
      </c>
      <c r="V323" s="95"/>
      <c r="W323" s="97">
        <v>0.0315</v>
      </c>
      <c r="X323" s="99">
        <v>0.0368</v>
      </c>
      <c r="Y323" s="100">
        <v>3.0</v>
      </c>
      <c r="Z323" s="100">
        <v>23.0</v>
      </c>
      <c r="AA323" s="97">
        <v>0.0042</v>
      </c>
      <c r="AB323" s="100">
        <v>0.5</v>
      </c>
      <c r="AC323" s="102" t="s">
        <v>264</v>
      </c>
      <c r="AD323" s="102" t="s">
        <v>105</v>
      </c>
      <c r="AE323" s="100">
        <v>21.46</v>
      </c>
      <c r="AF323" s="103">
        <v>41047.0</v>
      </c>
      <c r="AG323" s="100">
        <v>13.63</v>
      </c>
      <c r="AH323" s="100">
        <v>1.0</v>
      </c>
      <c r="AI323" s="103">
        <v>46020.0</v>
      </c>
      <c r="AJ323" s="100">
        <v>0.4485</v>
      </c>
      <c r="AK323" s="102" t="s">
        <v>128</v>
      </c>
      <c r="AL323" s="104"/>
      <c r="AM323" s="102" t="s">
        <v>1247</v>
      </c>
      <c r="AN323" s="100">
        <v>3180.0</v>
      </c>
      <c r="AO323" s="102" t="s">
        <v>110</v>
      </c>
      <c r="AP323" s="102" t="s">
        <v>110</v>
      </c>
      <c r="AQ323" s="102">
        <v>4.93195</v>
      </c>
      <c r="AR323" s="102">
        <v>12.0</v>
      </c>
      <c r="AS323" s="102">
        <v>0.0591281</v>
      </c>
      <c r="AT323" s="99">
        <v>0.0566</v>
      </c>
      <c r="AU323" s="102" t="s">
        <v>110</v>
      </c>
      <c r="AV323" s="109" t="s">
        <v>1289</v>
      </c>
      <c r="AW323" s="102" t="s">
        <v>1285</v>
      </c>
      <c r="AX323" s="110" t="s">
        <v>264</v>
      </c>
      <c r="AY323" s="110" t="s">
        <v>118</v>
      </c>
      <c r="AZ323" s="110" t="s">
        <v>1286</v>
      </c>
    </row>
    <row r="324">
      <c r="A324" s="38">
        <v>320.0</v>
      </c>
      <c r="B324" s="135" t="s">
        <v>1290</v>
      </c>
      <c r="C324" s="82" t="str">
        <f t="shared" si="7"/>
        <v>View</v>
      </c>
      <c r="D324" s="38" t="s">
        <v>1291</v>
      </c>
      <c r="E324" s="83">
        <v>0.798</v>
      </c>
      <c r="F324" s="87" t="str">
        <f t="shared" si="8"/>
        <v>Moderately Conservative Allocation</v>
      </c>
      <c r="G324" s="71">
        <v>0.008</v>
      </c>
      <c r="H324" s="72">
        <v>0.0125</v>
      </c>
      <c r="I324" s="72">
        <v>0.0806</v>
      </c>
      <c r="J324" s="72">
        <v>0.1393</v>
      </c>
      <c r="K324" s="72">
        <v>0.4159</v>
      </c>
      <c r="L324" s="72">
        <v>0.1368</v>
      </c>
      <c r="M324" s="72">
        <v>0.4554</v>
      </c>
      <c r="N324" s="73">
        <v>0.4447</v>
      </c>
      <c r="O324" s="73">
        <v>1.4335</v>
      </c>
      <c r="P324" s="73">
        <v>0.6691</v>
      </c>
      <c r="Q324" s="72">
        <v>0.1729</v>
      </c>
      <c r="R324" s="89">
        <v>2.54</v>
      </c>
      <c r="S324" s="91">
        <v>131.85763</v>
      </c>
      <c r="T324" s="93">
        <v>358.0</v>
      </c>
      <c r="U324" s="91">
        <v>3218.123721</v>
      </c>
      <c r="V324" s="95"/>
      <c r="W324" s="97">
        <v>0.03</v>
      </c>
      <c r="X324" s="99">
        <v>0.0376</v>
      </c>
      <c r="Y324" s="100">
        <v>7.0</v>
      </c>
      <c r="Z324" s="100">
        <v>11.0</v>
      </c>
      <c r="AA324" s="97">
        <v>0.0057</v>
      </c>
      <c r="AB324" s="100">
        <v>0.58</v>
      </c>
      <c r="AC324" s="102" t="s">
        <v>264</v>
      </c>
      <c r="AD324" s="102" t="s">
        <v>1271</v>
      </c>
      <c r="AE324" s="100">
        <v>17.92</v>
      </c>
      <c r="AF324" s="103">
        <v>43187.0</v>
      </c>
      <c r="AG324" s="100">
        <v>10.32</v>
      </c>
      <c r="AH324" s="100">
        <v>8.32</v>
      </c>
      <c r="AI324" s="103">
        <v>46022.0</v>
      </c>
      <c r="AJ324" s="100">
        <v>0.0497</v>
      </c>
      <c r="AK324" s="102" t="s">
        <v>1292</v>
      </c>
      <c r="AL324" s="104"/>
      <c r="AM324" s="102" t="s">
        <v>1247</v>
      </c>
      <c r="AN324" s="100">
        <v>3180.0</v>
      </c>
      <c r="AO324" s="102" t="s">
        <v>110</v>
      </c>
      <c r="AP324" s="102" t="s">
        <v>110</v>
      </c>
      <c r="AQ324" s="102">
        <v>3.47</v>
      </c>
      <c r="AR324" s="102">
        <v>13.0</v>
      </c>
      <c r="AS324" s="102" t="s">
        <v>110</v>
      </c>
      <c r="AT324" s="99">
        <v>0.0532</v>
      </c>
      <c r="AU324" s="102" t="s">
        <v>110</v>
      </c>
      <c r="AV324" s="109" t="s">
        <v>1293</v>
      </c>
      <c r="AW324" s="102" t="s">
        <v>1285</v>
      </c>
      <c r="AX324" s="110" t="s">
        <v>264</v>
      </c>
      <c r="AY324" s="110" t="s">
        <v>118</v>
      </c>
      <c r="AZ324" s="110" t="s">
        <v>1286</v>
      </c>
    </row>
    <row r="325">
      <c r="A325" s="38">
        <v>321.0</v>
      </c>
      <c r="B325" s="135" t="s">
        <v>1294</v>
      </c>
      <c r="C325" s="82" t="str">
        <f t="shared" si="7"/>
        <v>View</v>
      </c>
      <c r="D325" s="38" t="s">
        <v>1295</v>
      </c>
      <c r="E325" s="83">
        <v>0.9283</v>
      </c>
      <c r="F325" s="87" t="str">
        <f t="shared" si="8"/>
        <v>Moderately Conservative Allocation</v>
      </c>
      <c r="G325" s="71">
        <v>0.0377</v>
      </c>
      <c r="H325" s="72">
        <v>0.019</v>
      </c>
      <c r="I325" s="72">
        <v>0.2509</v>
      </c>
      <c r="J325" s="72">
        <v>0.3355</v>
      </c>
      <c r="K325" s="72">
        <v>0.9767</v>
      </c>
      <c r="L325" s="72">
        <v>0.4379</v>
      </c>
      <c r="M325" s="72">
        <v>0.5781</v>
      </c>
      <c r="N325" s="73">
        <v>0.2282</v>
      </c>
      <c r="O325" s="73">
        <v>1.6724</v>
      </c>
      <c r="P325" s="73">
        <v>0.3551</v>
      </c>
      <c r="Q325" s="72">
        <v>0.488</v>
      </c>
      <c r="R325" s="89">
        <v>1.1</v>
      </c>
      <c r="S325" s="91" t="s">
        <v>110</v>
      </c>
      <c r="T325" s="93">
        <v>317.0</v>
      </c>
      <c r="U325" s="91">
        <v>239.284096</v>
      </c>
      <c r="V325" s="95"/>
      <c r="W325" s="97">
        <v>0.0</v>
      </c>
      <c r="X325" s="99">
        <v>0.0806</v>
      </c>
      <c r="Y325" s="100">
        <v>1.0</v>
      </c>
      <c r="Z325" s="100">
        <v>1.0</v>
      </c>
      <c r="AA325" s="97">
        <v>0.0117</v>
      </c>
      <c r="AB325" s="100">
        <v>1.39</v>
      </c>
      <c r="AC325" s="102" t="s">
        <v>264</v>
      </c>
      <c r="AD325" s="104"/>
      <c r="AE325" s="100">
        <v>32.86</v>
      </c>
      <c r="AF325" s="103">
        <v>42150.0</v>
      </c>
      <c r="AG325" s="100">
        <v>10.61</v>
      </c>
      <c r="AH325" s="100">
        <v>0.27</v>
      </c>
      <c r="AI325" s="103">
        <v>46020.0</v>
      </c>
      <c r="AJ325" s="100">
        <v>0.18</v>
      </c>
      <c r="AK325" s="102" t="s">
        <v>160</v>
      </c>
      <c r="AL325" s="102" t="s">
        <v>618</v>
      </c>
      <c r="AM325" s="102" t="s">
        <v>1247</v>
      </c>
      <c r="AN325" s="100">
        <v>3180.0</v>
      </c>
      <c r="AO325" s="102" t="s">
        <v>110</v>
      </c>
      <c r="AP325" s="102" t="s">
        <v>110</v>
      </c>
      <c r="AQ325" s="102" t="s">
        <v>110</v>
      </c>
      <c r="AR325" s="102">
        <v>15.0</v>
      </c>
      <c r="AS325" s="102" t="s">
        <v>110</v>
      </c>
      <c r="AT325" s="99">
        <v>0.0362</v>
      </c>
      <c r="AU325" s="102" t="s">
        <v>110</v>
      </c>
      <c r="AV325" s="109" t="s">
        <v>1296</v>
      </c>
      <c r="AW325" s="102" t="s">
        <v>1285</v>
      </c>
      <c r="AX325" s="110" t="s">
        <v>264</v>
      </c>
      <c r="AY325" s="110" t="s">
        <v>620</v>
      </c>
      <c r="AZ325" s="110" t="s">
        <v>1286</v>
      </c>
    </row>
    <row r="326">
      <c r="A326" s="38">
        <v>322.0</v>
      </c>
      <c r="B326" s="135" t="s">
        <v>1297</v>
      </c>
      <c r="C326" s="82" t="str">
        <f t="shared" si="7"/>
        <v>View</v>
      </c>
      <c r="D326" s="38" t="s">
        <v>1298</v>
      </c>
      <c r="E326" s="83">
        <v>1.8974</v>
      </c>
      <c r="F326" s="87" t="str">
        <f t="shared" si="8"/>
        <v>Moderate Allocation</v>
      </c>
      <c r="G326" s="71">
        <v>0.0081</v>
      </c>
      <c r="H326" s="72">
        <v>0.0171</v>
      </c>
      <c r="I326" s="72">
        <v>0.1515</v>
      </c>
      <c r="J326" s="72">
        <v>0.2924</v>
      </c>
      <c r="K326" s="72">
        <v>0.7616</v>
      </c>
      <c r="L326" s="72">
        <v>0.0819</v>
      </c>
      <c r="M326" s="72">
        <v>0.7995</v>
      </c>
      <c r="N326" s="73">
        <v>0.9942</v>
      </c>
      <c r="O326" s="73">
        <v>3.4684</v>
      </c>
      <c r="P326" s="73">
        <v>1.5066</v>
      </c>
      <c r="Q326" s="72">
        <v>0.1549</v>
      </c>
      <c r="R326" s="89">
        <v>5.19</v>
      </c>
      <c r="S326" s="91">
        <v>803.801711</v>
      </c>
      <c r="T326" s="93">
        <v>199.0</v>
      </c>
      <c r="U326" s="91">
        <v>6435.630104</v>
      </c>
      <c r="V326" s="95"/>
      <c r="W326" s="97">
        <v>0.0</v>
      </c>
      <c r="X326" s="99">
        <v>0.0115</v>
      </c>
      <c r="Y326" s="100">
        <v>1.0</v>
      </c>
      <c r="Z326" s="100">
        <v>1.0</v>
      </c>
      <c r="AA326" s="97">
        <v>0.006</v>
      </c>
      <c r="AB326" s="100">
        <v>0.56</v>
      </c>
      <c r="AC326" s="102" t="s">
        <v>233</v>
      </c>
      <c r="AD326" s="102" t="s">
        <v>105</v>
      </c>
      <c r="AE326" s="100">
        <v>25.93</v>
      </c>
      <c r="AF326" s="103">
        <v>30286.0</v>
      </c>
      <c r="AG326" s="100">
        <v>22.6</v>
      </c>
      <c r="AH326" s="100">
        <v>22.6</v>
      </c>
      <c r="AI326" s="103">
        <v>45995.0</v>
      </c>
      <c r="AJ326" s="100">
        <v>2.4458</v>
      </c>
      <c r="AK326" s="102" t="s">
        <v>107</v>
      </c>
      <c r="AL326" s="104"/>
      <c r="AM326" s="102" t="s">
        <v>1247</v>
      </c>
      <c r="AN326" s="100">
        <v>3190.0</v>
      </c>
      <c r="AO326" s="102" t="s">
        <v>110</v>
      </c>
      <c r="AP326" s="102" t="s">
        <v>110</v>
      </c>
      <c r="AQ326" s="102">
        <v>2.95</v>
      </c>
      <c r="AR326" s="102">
        <v>8.0</v>
      </c>
      <c r="AS326" s="102">
        <v>0.0427</v>
      </c>
      <c r="AT326" s="99">
        <v>0.0379</v>
      </c>
      <c r="AU326" s="102" t="s">
        <v>110</v>
      </c>
      <c r="AV326" s="109" t="s">
        <v>1299</v>
      </c>
      <c r="AW326" s="102" t="s">
        <v>1300</v>
      </c>
      <c r="AX326" s="110" t="s">
        <v>264</v>
      </c>
      <c r="AY326" s="110" t="s">
        <v>118</v>
      </c>
      <c r="AZ326" s="110" t="s">
        <v>1301</v>
      </c>
    </row>
    <row r="327">
      <c r="A327" s="38">
        <v>323.0</v>
      </c>
      <c r="B327" s="135" t="s">
        <v>1302</v>
      </c>
      <c r="C327" s="82" t="str">
        <f t="shared" si="7"/>
        <v>View</v>
      </c>
      <c r="D327" s="38" t="s">
        <v>1303</v>
      </c>
      <c r="E327" s="83">
        <v>1.209</v>
      </c>
      <c r="F327" s="87" t="str">
        <f t="shared" si="8"/>
        <v>Moderate Allocation</v>
      </c>
      <c r="G327" s="71">
        <v>0.0098</v>
      </c>
      <c r="H327" s="72">
        <v>0.0212</v>
      </c>
      <c r="I327" s="72">
        <v>0.0924</v>
      </c>
      <c r="J327" s="72">
        <v>0.1622</v>
      </c>
      <c r="K327" s="72">
        <v>0.598</v>
      </c>
      <c r="L327" s="72">
        <v>0.1411</v>
      </c>
      <c r="M327" s="72">
        <v>0.8119</v>
      </c>
      <c r="N327" s="73">
        <v>0.9167</v>
      </c>
      <c r="O327" s="73">
        <v>1.9258</v>
      </c>
      <c r="P327" s="73">
        <v>1.3062</v>
      </c>
      <c r="Q327" s="72">
        <v>0.1747</v>
      </c>
      <c r="R327" s="89">
        <v>4.41</v>
      </c>
      <c r="S327" s="91" t="s">
        <v>110</v>
      </c>
      <c r="T327" s="93">
        <v>133.0</v>
      </c>
      <c r="U327" s="91">
        <v>379.402201</v>
      </c>
      <c r="V327" s="95"/>
      <c r="W327" s="97">
        <v>0.0</v>
      </c>
      <c r="X327" s="99">
        <v>0.0535</v>
      </c>
      <c r="Y327" s="100">
        <v>20.0</v>
      </c>
      <c r="Z327" s="100">
        <v>20.0</v>
      </c>
      <c r="AA327" s="97">
        <v>0.0088</v>
      </c>
      <c r="AB327" s="100">
        <v>0.54</v>
      </c>
      <c r="AC327" s="102" t="s">
        <v>101</v>
      </c>
      <c r="AD327" s="104"/>
      <c r="AE327" s="100" t="s">
        <v>110</v>
      </c>
      <c r="AF327" s="103">
        <v>25135.0</v>
      </c>
      <c r="AG327" s="100">
        <v>10.09</v>
      </c>
      <c r="AH327" s="100">
        <v>10.09</v>
      </c>
      <c r="AI327" s="103">
        <v>46007.0</v>
      </c>
      <c r="AJ327" s="100">
        <v>0.2083</v>
      </c>
      <c r="AK327" s="102" t="s">
        <v>160</v>
      </c>
      <c r="AL327" s="102" t="s">
        <v>618</v>
      </c>
      <c r="AM327" s="102" t="s">
        <v>1247</v>
      </c>
      <c r="AN327" s="100">
        <v>3190.0</v>
      </c>
      <c r="AO327" s="102" t="s">
        <v>110</v>
      </c>
      <c r="AP327" s="102" t="s">
        <v>110</v>
      </c>
      <c r="AQ327" s="102" t="s">
        <v>110</v>
      </c>
      <c r="AR327" s="102" t="s">
        <v>110</v>
      </c>
      <c r="AS327" s="102" t="s">
        <v>110</v>
      </c>
      <c r="AT327" s="99">
        <v>0.0142</v>
      </c>
      <c r="AU327" s="102" t="s">
        <v>110</v>
      </c>
      <c r="AV327" s="109" t="s">
        <v>1304</v>
      </c>
      <c r="AW327" s="102" t="s">
        <v>1300</v>
      </c>
      <c r="AX327" s="110" t="s">
        <v>264</v>
      </c>
      <c r="AY327" s="110" t="s">
        <v>620</v>
      </c>
      <c r="AZ327" s="110" t="s">
        <v>1301</v>
      </c>
    </row>
    <row r="328">
      <c r="A328" s="38">
        <v>324.0</v>
      </c>
      <c r="B328" s="135" t="s">
        <v>1305</v>
      </c>
      <c r="C328" s="82" t="str">
        <f t="shared" si="7"/>
        <v>View</v>
      </c>
      <c r="D328" s="38" t="s">
        <v>1306</v>
      </c>
      <c r="E328" s="83">
        <v>1.4436</v>
      </c>
      <c r="F328" s="87" t="str">
        <f t="shared" si="8"/>
        <v>Moderate Allocation</v>
      </c>
      <c r="G328" s="71">
        <v>0.0056</v>
      </c>
      <c r="H328" s="72">
        <v>0.0074</v>
      </c>
      <c r="I328" s="72">
        <v>0.0985</v>
      </c>
      <c r="J328" s="72">
        <v>0.1894</v>
      </c>
      <c r="K328" s="72">
        <v>0.6184</v>
      </c>
      <c r="L328" s="72">
        <v>0.124</v>
      </c>
      <c r="M328" s="72">
        <v>0.6638</v>
      </c>
      <c r="N328" s="73">
        <v>0.7532</v>
      </c>
      <c r="O328" s="73">
        <v>2.4849</v>
      </c>
      <c r="P328" s="73">
        <v>1.1221</v>
      </c>
      <c r="Q328" s="72">
        <v>0.1814</v>
      </c>
      <c r="R328" s="89">
        <v>3.57</v>
      </c>
      <c r="S328" s="91">
        <v>-8.867962</v>
      </c>
      <c r="T328" s="93">
        <v>411.0</v>
      </c>
      <c r="U328" s="91">
        <v>213.188441</v>
      </c>
      <c r="V328" s="95"/>
      <c r="W328" s="97">
        <v>0.0</v>
      </c>
      <c r="X328" s="99">
        <v>0.0213</v>
      </c>
      <c r="Y328" s="100">
        <v>4.0</v>
      </c>
      <c r="Z328" s="100">
        <v>8.0</v>
      </c>
      <c r="AA328" s="97">
        <v>0.0058</v>
      </c>
      <c r="AB328" s="100">
        <v>0.66</v>
      </c>
      <c r="AC328" s="102" t="s">
        <v>264</v>
      </c>
      <c r="AD328" s="102" t="s">
        <v>105</v>
      </c>
      <c r="AE328" s="100">
        <v>26.42</v>
      </c>
      <c r="AF328" s="103">
        <v>31047.0</v>
      </c>
      <c r="AG328" s="100">
        <v>10.01</v>
      </c>
      <c r="AH328" s="100">
        <v>1.67</v>
      </c>
      <c r="AI328" s="103">
        <v>46002.0</v>
      </c>
      <c r="AJ328" s="100">
        <v>2.1986</v>
      </c>
      <c r="AK328" s="102" t="s">
        <v>128</v>
      </c>
      <c r="AL328" s="104"/>
      <c r="AM328" s="102" t="s">
        <v>1247</v>
      </c>
      <c r="AN328" s="100">
        <v>3190.0</v>
      </c>
      <c r="AO328" s="102" t="s">
        <v>110</v>
      </c>
      <c r="AP328" s="102" t="s">
        <v>110</v>
      </c>
      <c r="AQ328" s="102">
        <v>5.73288</v>
      </c>
      <c r="AR328" s="102">
        <v>8.0</v>
      </c>
      <c r="AS328" s="102">
        <v>0.0460585</v>
      </c>
      <c r="AT328" s="99">
        <v>0.041</v>
      </c>
      <c r="AU328" s="102" t="s">
        <v>110</v>
      </c>
      <c r="AV328" s="109" t="s">
        <v>1307</v>
      </c>
      <c r="AW328" s="102" t="s">
        <v>1300</v>
      </c>
      <c r="AX328" s="110" t="s">
        <v>264</v>
      </c>
      <c r="AY328" s="110" t="s">
        <v>118</v>
      </c>
      <c r="AZ328" s="110" t="s">
        <v>1301</v>
      </c>
    </row>
    <row r="329">
      <c r="A329" s="38">
        <v>325.0</v>
      </c>
      <c r="B329" s="135" t="s">
        <v>1308</v>
      </c>
      <c r="C329" s="82" t="str">
        <f t="shared" si="7"/>
        <v>View</v>
      </c>
      <c r="D329" s="38" t="s">
        <v>1309</v>
      </c>
      <c r="E329" s="83">
        <v>1.1497</v>
      </c>
      <c r="F329" s="87" t="str">
        <f t="shared" si="8"/>
        <v>Moderate Allocation</v>
      </c>
      <c r="G329" s="71">
        <v>0.0072</v>
      </c>
      <c r="H329" s="72">
        <v>0.0068</v>
      </c>
      <c r="I329" s="72">
        <v>0.0846</v>
      </c>
      <c r="J329" s="72">
        <v>0.1575</v>
      </c>
      <c r="K329" s="72">
        <v>0.4665</v>
      </c>
      <c r="L329" s="72">
        <v>0.1221</v>
      </c>
      <c r="M329" s="72">
        <v>0.5684</v>
      </c>
      <c r="N329" s="73">
        <v>0.665</v>
      </c>
      <c r="O329" s="73">
        <v>1.896</v>
      </c>
      <c r="P329" s="73">
        <v>0.9695</v>
      </c>
      <c r="Q329" s="72">
        <v>0.1651</v>
      </c>
      <c r="R329" s="89">
        <v>3.34</v>
      </c>
      <c r="S329" s="91">
        <v>19.80944</v>
      </c>
      <c r="T329" s="93">
        <v>203.0</v>
      </c>
      <c r="U329" s="91">
        <v>864.937103</v>
      </c>
      <c r="V329" s="95"/>
      <c r="W329" s="97">
        <v>0.0311</v>
      </c>
      <c r="X329" s="99">
        <v>0.0335</v>
      </c>
      <c r="Y329" s="100">
        <v>17.0</v>
      </c>
      <c r="Z329" s="100">
        <v>51.0</v>
      </c>
      <c r="AA329" s="97">
        <v>0.0047</v>
      </c>
      <c r="AB329" s="100">
        <v>0.6</v>
      </c>
      <c r="AC329" s="102" t="s">
        <v>264</v>
      </c>
      <c r="AD329" s="102" t="s">
        <v>105</v>
      </c>
      <c r="AE329" s="100">
        <v>22.23</v>
      </c>
      <c r="AF329" s="103">
        <v>41701.0</v>
      </c>
      <c r="AG329" s="100">
        <v>11.84</v>
      </c>
      <c r="AH329" s="100">
        <v>0.04</v>
      </c>
      <c r="AI329" s="103">
        <v>46010.0</v>
      </c>
      <c r="AJ329" s="100">
        <v>0.0587</v>
      </c>
      <c r="AK329" s="102" t="s">
        <v>160</v>
      </c>
      <c r="AL329" s="104"/>
      <c r="AM329" s="102" t="s">
        <v>1247</v>
      </c>
      <c r="AN329" s="100">
        <v>3190.0</v>
      </c>
      <c r="AO329" s="102" t="s">
        <v>110</v>
      </c>
      <c r="AP329" s="102" t="s">
        <v>110</v>
      </c>
      <c r="AQ329" s="102">
        <v>2.78</v>
      </c>
      <c r="AR329" s="102">
        <v>14.0</v>
      </c>
      <c r="AS329" s="102" t="s">
        <v>110</v>
      </c>
      <c r="AT329" s="99">
        <v>0.0644</v>
      </c>
      <c r="AU329" s="102" t="s">
        <v>110</v>
      </c>
      <c r="AV329" s="109" t="s">
        <v>1310</v>
      </c>
      <c r="AW329" s="102" t="s">
        <v>1300</v>
      </c>
      <c r="AX329" s="110" t="s">
        <v>264</v>
      </c>
      <c r="AY329" s="110" t="s">
        <v>118</v>
      </c>
      <c r="AZ329" s="110" t="s">
        <v>1301</v>
      </c>
    </row>
    <row r="330">
      <c r="A330" s="38">
        <v>326.0</v>
      </c>
      <c r="B330" s="135" t="s">
        <v>1311</v>
      </c>
      <c r="C330" s="82" t="str">
        <f t="shared" si="7"/>
        <v>View</v>
      </c>
      <c r="D330" s="38" t="s">
        <v>1312</v>
      </c>
      <c r="E330" s="83">
        <v>1.3876</v>
      </c>
      <c r="F330" s="87" t="str">
        <f t="shared" si="8"/>
        <v>Moderately Aggressive Allocation</v>
      </c>
      <c r="G330" s="71">
        <v>0.0088</v>
      </c>
      <c r="H330" s="72">
        <v>0.0181</v>
      </c>
      <c r="I330" s="72">
        <v>0.1322</v>
      </c>
      <c r="J330" s="72">
        <v>0.2435</v>
      </c>
      <c r="K330" s="72">
        <v>0.6535</v>
      </c>
      <c r="L330" s="72">
        <v>0.1047</v>
      </c>
      <c r="M330" s="72">
        <v>0.8741</v>
      </c>
      <c r="N330" s="73">
        <v>0.8668</v>
      </c>
      <c r="O330" s="73">
        <v>2.4973</v>
      </c>
      <c r="P330" s="73">
        <v>1.2641</v>
      </c>
      <c r="Q330" s="72">
        <v>0.1934</v>
      </c>
      <c r="R330" s="89">
        <v>4.34</v>
      </c>
      <c r="S330" s="91">
        <v>-55.545536</v>
      </c>
      <c r="T330" s="93">
        <v>81.0</v>
      </c>
      <c r="U330" s="91">
        <v>1631.392432</v>
      </c>
      <c r="V330" s="95"/>
      <c r="W330" s="97">
        <v>0.0021</v>
      </c>
      <c r="X330" s="99">
        <v>0.0219</v>
      </c>
      <c r="Y330" s="100">
        <v>1.0</v>
      </c>
      <c r="Z330" s="100">
        <v>24.0</v>
      </c>
      <c r="AA330" s="97">
        <v>0.0068</v>
      </c>
      <c r="AB330" s="100">
        <v>0.72</v>
      </c>
      <c r="AC330" s="102" t="s">
        <v>101</v>
      </c>
      <c r="AD330" s="102" t="s">
        <v>105</v>
      </c>
      <c r="AE330" s="100">
        <v>19.25</v>
      </c>
      <c r="AF330" s="103">
        <v>37138.0</v>
      </c>
      <c r="AG330" s="100">
        <v>17.0</v>
      </c>
      <c r="AH330" s="100">
        <v>0.23</v>
      </c>
      <c r="AI330" s="103">
        <v>45995.0</v>
      </c>
      <c r="AJ330" s="100">
        <v>2.253</v>
      </c>
      <c r="AK330" s="102" t="s">
        <v>107</v>
      </c>
      <c r="AL330" s="104"/>
      <c r="AM330" s="102" t="s">
        <v>1247</v>
      </c>
      <c r="AN330" s="100">
        <v>3200.0</v>
      </c>
      <c r="AO330" s="102" t="s">
        <v>110</v>
      </c>
      <c r="AP330" s="102" t="s">
        <v>110</v>
      </c>
      <c r="AQ330" s="102" t="s">
        <v>110</v>
      </c>
      <c r="AR330" s="102" t="s">
        <v>110</v>
      </c>
      <c r="AS330" s="102" t="s">
        <v>110</v>
      </c>
      <c r="AT330" s="99">
        <v>0.0873</v>
      </c>
      <c r="AU330" s="102" t="s">
        <v>110</v>
      </c>
      <c r="AV330" s="109" t="s">
        <v>1313</v>
      </c>
      <c r="AW330" s="102" t="s">
        <v>1314</v>
      </c>
      <c r="AX330" s="110" t="s">
        <v>264</v>
      </c>
      <c r="AY330" s="110" t="s">
        <v>118</v>
      </c>
      <c r="AZ330" s="110" t="s">
        <v>1315</v>
      </c>
    </row>
    <row r="331">
      <c r="A331" s="38">
        <v>327.0</v>
      </c>
      <c r="B331" s="135" t="s">
        <v>1316</v>
      </c>
      <c r="C331" s="82" t="str">
        <f t="shared" si="7"/>
        <v>View</v>
      </c>
      <c r="D331" s="38" t="s">
        <v>1317</v>
      </c>
      <c r="E331" s="83">
        <v>1.2928</v>
      </c>
      <c r="F331" s="87" t="str">
        <f t="shared" si="8"/>
        <v>Moderately Aggressive Allocation</v>
      </c>
      <c r="G331" s="71">
        <v>0.0077</v>
      </c>
      <c r="H331" s="72">
        <v>0.0092</v>
      </c>
      <c r="I331" s="72">
        <v>0.1072</v>
      </c>
      <c r="J331" s="72">
        <v>0.1861</v>
      </c>
      <c r="K331" s="72">
        <v>0.8276</v>
      </c>
      <c r="L331" s="72">
        <v>0.194</v>
      </c>
      <c r="M331" s="72">
        <v>0.9762</v>
      </c>
      <c r="N331" s="73">
        <v>0.7489</v>
      </c>
      <c r="O331" s="73">
        <v>1.8345</v>
      </c>
      <c r="P331" s="73">
        <v>1.0518</v>
      </c>
      <c r="Q331" s="72">
        <v>0.2257</v>
      </c>
      <c r="R331" s="89">
        <v>4.22</v>
      </c>
      <c r="S331" s="91">
        <v>-69.096332</v>
      </c>
      <c r="T331" s="93">
        <v>531.0</v>
      </c>
      <c r="U331" s="91">
        <v>814.026615</v>
      </c>
      <c r="V331" s="95"/>
      <c r="W331" s="97">
        <v>0.0052</v>
      </c>
      <c r="X331" s="99">
        <v>0.0179</v>
      </c>
      <c r="Y331" s="100">
        <v>19.0</v>
      </c>
      <c r="Z331" s="100">
        <v>6.0</v>
      </c>
      <c r="AA331" s="97">
        <v>0.0097</v>
      </c>
      <c r="AB331" s="100">
        <v>0.97</v>
      </c>
      <c r="AC331" s="102" t="s">
        <v>101</v>
      </c>
      <c r="AD331" s="102" t="s">
        <v>105</v>
      </c>
      <c r="AE331" s="100">
        <v>27.57</v>
      </c>
      <c r="AF331" s="103">
        <v>42215.0</v>
      </c>
      <c r="AG331" s="100">
        <v>10.35</v>
      </c>
      <c r="AH331" s="100">
        <v>0.92</v>
      </c>
      <c r="AI331" s="103">
        <v>46020.0</v>
      </c>
      <c r="AJ331" s="100">
        <v>0.2962</v>
      </c>
      <c r="AK331" s="102" t="s">
        <v>107</v>
      </c>
      <c r="AL331" s="104"/>
      <c r="AM331" s="102" t="s">
        <v>1247</v>
      </c>
      <c r="AN331" s="100">
        <v>3200.0</v>
      </c>
      <c r="AO331" s="102" t="s">
        <v>110</v>
      </c>
      <c r="AP331" s="102" t="s">
        <v>110</v>
      </c>
      <c r="AQ331" s="102">
        <v>1.0</v>
      </c>
      <c r="AR331" s="102">
        <v>16.0</v>
      </c>
      <c r="AS331" s="102">
        <v>0.0039</v>
      </c>
      <c r="AT331" s="102" t="s">
        <v>110</v>
      </c>
      <c r="AU331" s="102" t="s">
        <v>110</v>
      </c>
      <c r="AV331" s="109" t="s">
        <v>1318</v>
      </c>
      <c r="AW331" s="102" t="s">
        <v>1314</v>
      </c>
      <c r="AX331" s="110" t="s">
        <v>264</v>
      </c>
      <c r="AY331" s="110" t="s">
        <v>118</v>
      </c>
      <c r="AZ331" s="110" t="s">
        <v>1315</v>
      </c>
    </row>
    <row r="332">
      <c r="A332" s="38">
        <v>328.0</v>
      </c>
      <c r="B332" s="135" t="s">
        <v>1319</v>
      </c>
      <c r="C332" s="82" t="str">
        <f t="shared" si="7"/>
        <v>View</v>
      </c>
      <c r="D332" s="38" t="s">
        <v>1320</v>
      </c>
      <c r="E332" s="83">
        <v>1.1832</v>
      </c>
      <c r="F332" s="87" t="str">
        <f t="shared" si="8"/>
        <v>Moderately Aggressive Allocation</v>
      </c>
      <c r="G332" s="71">
        <v>0.0047</v>
      </c>
      <c r="H332" s="72">
        <v>0.0043</v>
      </c>
      <c r="I332" s="72">
        <v>0.1055</v>
      </c>
      <c r="J332" s="72">
        <v>0.1693</v>
      </c>
      <c r="K332" s="72">
        <v>0.6568</v>
      </c>
      <c r="L332" s="72">
        <v>0.1608</v>
      </c>
      <c r="M332" s="72">
        <v>0.8528</v>
      </c>
      <c r="N332" s="73">
        <v>0.751</v>
      </c>
      <c r="O332" s="73">
        <v>1.9391</v>
      </c>
      <c r="P332" s="73">
        <v>1.1426</v>
      </c>
      <c r="Q332" s="72">
        <v>0.1997</v>
      </c>
      <c r="R332" s="89">
        <v>4.14</v>
      </c>
      <c r="S332" s="91" t="s">
        <v>110</v>
      </c>
      <c r="T332" s="93">
        <v>246.0</v>
      </c>
      <c r="U332" s="91">
        <v>1895.918063</v>
      </c>
      <c r="V332" s="95"/>
      <c r="W332" s="97">
        <v>0.0256</v>
      </c>
      <c r="X332" s="99">
        <v>0.0569</v>
      </c>
      <c r="Y332" s="100">
        <v>75.0</v>
      </c>
      <c r="Z332" s="100">
        <v>50.0</v>
      </c>
      <c r="AA332" s="97">
        <v>0.0081</v>
      </c>
      <c r="AB332" s="100">
        <v>0.83</v>
      </c>
      <c r="AC332" s="102" t="s">
        <v>101</v>
      </c>
      <c r="AD332" s="104"/>
      <c r="AE332" s="100">
        <v>21.49</v>
      </c>
      <c r="AF332" s="103">
        <v>47132.0</v>
      </c>
      <c r="AG332" s="100">
        <v>14.73</v>
      </c>
      <c r="AH332" s="100">
        <v>4.55</v>
      </c>
      <c r="AI332" s="103">
        <v>46003.0</v>
      </c>
      <c r="AJ332" s="100">
        <v>2.3154</v>
      </c>
      <c r="AK332" s="102" t="s">
        <v>128</v>
      </c>
      <c r="AL332" s="102" t="s">
        <v>618</v>
      </c>
      <c r="AM332" s="102" t="s">
        <v>1247</v>
      </c>
      <c r="AN332" s="100">
        <v>3200.0</v>
      </c>
      <c r="AO332" s="102" t="s">
        <v>110</v>
      </c>
      <c r="AP332" s="102" t="s">
        <v>110</v>
      </c>
      <c r="AQ332" s="102" t="s">
        <v>110</v>
      </c>
      <c r="AR332" s="102" t="s">
        <v>110</v>
      </c>
      <c r="AS332" s="102" t="s">
        <v>110</v>
      </c>
      <c r="AT332" s="99">
        <v>0.0623</v>
      </c>
      <c r="AU332" s="102" t="s">
        <v>110</v>
      </c>
      <c r="AV332" s="109" t="s">
        <v>1321</v>
      </c>
      <c r="AW332" s="102" t="s">
        <v>1314</v>
      </c>
      <c r="AX332" s="110" t="s">
        <v>264</v>
      </c>
      <c r="AY332" s="110" t="s">
        <v>620</v>
      </c>
      <c r="AZ332" s="110" t="s">
        <v>1315</v>
      </c>
    </row>
    <row r="333">
      <c r="A333" s="38">
        <v>329.0</v>
      </c>
      <c r="B333" s="135" t="s">
        <v>1322</v>
      </c>
      <c r="C333" s="82" t="str">
        <f t="shared" si="7"/>
        <v>View</v>
      </c>
      <c r="D333" s="38" t="s">
        <v>1323</v>
      </c>
      <c r="E333" s="83">
        <v>1.134</v>
      </c>
      <c r="F333" s="87" t="str">
        <f t="shared" si="8"/>
        <v>Moderately Aggressive Allocation</v>
      </c>
      <c r="G333" s="71">
        <v>0.0107</v>
      </c>
      <c r="H333" s="72">
        <v>0.0304</v>
      </c>
      <c r="I333" s="72">
        <v>0.164</v>
      </c>
      <c r="J333" s="72">
        <v>0.2326</v>
      </c>
      <c r="K333" s="72">
        <v>0.8653</v>
      </c>
      <c r="L333" s="72">
        <v>0.2355</v>
      </c>
      <c r="M333" s="72">
        <v>0.9418</v>
      </c>
      <c r="N333" s="73">
        <v>0.6615</v>
      </c>
      <c r="O333" s="73">
        <v>1.9193</v>
      </c>
      <c r="P333" s="73">
        <v>1.0671</v>
      </c>
      <c r="Q333" s="72">
        <v>0.2355</v>
      </c>
      <c r="R333" s="89">
        <v>3.74</v>
      </c>
      <c r="S333" s="91">
        <v>-29.163033</v>
      </c>
      <c r="T333" s="93">
        <v>99.0</v>
      </c>
      <c r="U333" s="91">
        <v>1779.67579</v>
      </c>
      <c r="V333" s="95"/>
      <c r="W333" s="97">
        <v>0.0064</v>
      </c>
      <c r="X333" s="99">
        <v>0.0064</v>
      </c>
      <c r="Y333" s="100">
        <v>3.0</v>
      </c>
      <c r="Z333" s="100">
        <v>4.0</v>
      </c>
      <c r="AA333" s="97">
        <v>0.0108</v>
      </c>
      <c r="AB333" s="100">
        <v>0.95</v>
      </c>
      <c r="AC333" s="102" t="s">
        <v>264</v>
      </c>
      <c r="AD333" s="102" t="s">
        <v>182</v>
      </c>
      <c r="AE333" s="100">
        <v>26.14</v>
      </c>
      <c r="AF333" s="103">
        <v>35815.0</v>
      </c>
      <c r="AG333" s="100">
        <v>18.6</v>
      </c>
      <c r="AH333" s="100">
        <v>6.76</v>
      </c>
      <c r="AI333" s="103">
        <v>46013.0</v>
      </c>
      <c r="AJ333" s="100">
        <v>0.0296</v>
      </c>
      <c r="AK333" s="102" t="s">
        <v>128</v>
      </c>
      <c r="AL333" s="104"/>
      <c r="AM333" s="102" t="s">
        <v>1247</v>
      </c>
      <c r="AN333" s="100">
        <v>3200.0</v>
      </c>
      <c r="AO333" s="102" t="s">
        <v>110</v>
      </c>
      <c r="AP333" s="102" t="s">
        <v>110</v>
      </c>
      <c r="AQ333" s="102">
        <v>3.08</v>
      </c>
      <c r="AR333" s="102">
        <v>14.0</v>
      </c>
      <c r="AS333" s="102">
        <v>0.0554</v>
      </c>
      <c r="AT333" s="99">
        <v>0.0535</v>
      </c>
      <c r="AU333" s="102" t="s">
        <v>110</v>
      </c>
      <c r="AV333" s="109" t="s">
        <v>1324</v>
      </c>
      <c r="AW333" s="102" t="s">
        <v>1314</v>
      </c>
      <c r="AX333" s="110" t="s">
        <v>264</v>
      </c>
      <c r="AY333" s="110" t="s">
        <v>118</v>
      </c>
      <c r="AZ333" s="110" t="s">
        <v>1315</v>
      </c>
    </row>
    <row r="334">
      <c r="A334" s="38">
        <v>330.0</v>
      </c>
      <c r="B334" s="135" t="s">
        <v>1325</v>
      </c>
      <c r="C334" s="82" t="str">
        <f t="shared" si="7"/>
        <v>View</v>
      </c>
      <c r="D334" s="38" t="s">
        <v>1326</v>
      </c>
      <c r="E334" s="83">
        <v>1.2013</v>
      </c>
      <c r="F334" s="87" t="str">
        <f t="shared" si="8"/>
        <v>Moderately Aggressive Allocation</v>
      </c>
      <c r="G334" s="71">
        <v>0.0107</v>
      </c>
      <c r="H334" s="72">
        <v>0.008</v>
      </c>
      <c r="I334" s="72">
        <v>0.1085</v>
      </c>
      <c r="J334" s="72">
        <v>0.1545</v>
      </c>
      <c r="K334" s="72">
        <v>0.8478</v>
      </c>
      <c r="L334" s="72">
        <v>0.2732</v>
      </c>
      <c r="M334" s="72">
        <v>0.6185</v>
      </c>
      <c r="N334" s="73">
        <v>0.3865</v>
      </c>
      <c r="O334" s="73">
        <v>1.768</v>
      </c>
      <c r="P334" s="73">
        <v>0.5579</v>
      </c>
      <c r="Q334" s="72">
        <v>0.3098</v>
      </c>
      <c r="R334" s="89">
        <v>1.91</v>
      </c>
      <c r="S334" s="91" t="s">
        <v>110</v>
      </c>
      <c r="T334" s="93">
        <v>213.0</v>
      </c>
      <c r="U334" s="91">
        <v>724.035255</v>
      </c>
      <c r="V334" s="95"/>
      <c r="W334" s="97">
        <v>0.0</v>
      </c>
      <c r="X334" s="99">
        <v>0.0796</v>
      </c>
      <c r="Y334" s="100">
        <v>25.0</v>
      </c>
      <c r="Z334" s="100">
        <v>25.0</v>
      </c>
      <c r="AA334" s="97">
        <v>0.0099</v>
      </c>
      <c r="AB334" s="100">
        <v>0.98</v>
      </c>
      <c r="AC334" s="102" t="s">
        <v>264</v>
      </c>
      <c r="AD334" s="104"/>
      <c r="AE334" s="100">
        <v>32.86</v>
      </c>
      <c r="AF334" s="103">
        <v>39140.0</v>
      </c>
      <c r="AG334" s="100">
        <v>17.33</v>
      </c>
      <c r="AH334" s="100">
        <v>0.27</v>
      </c>
      <c r="AI334" s="103">
        <v>46020.0</v>
      </c>
      <c r="AJ334" s="100">
        <v>0.526</v>
      </c>
      <c r="AK334" s="102" t="s">
        <v>128</v>
      </c>
      <c r="AL334" s="102" t="s">
        <v>618</v>
      </c>
      <c r="AM334" s="102" t="s">
        <v>1247</v>
      </c>
      <c r="AN334" s="100">
        <v>3200.0</v>
      </c>
      <c r="AO334" s="102" t="s">
        <v>110</v>
      </c>
      <c r="AP334" s="102" t="s">
        <v>110</v>
      </c>
      <c r="AQ334" s="102" t="s">
        <v>110</v>
      </c>
      <c r="AR334" s="102">
        <v>15.0</v>
      </c>
      <c r="AS334" s="102" t="s">
        <v>110</v>
      </c>
      <c r="AT334" s="99">
        <v>0.0169</v>
      </c>
      <c r="AU334" s="102" t="s">
        <v>110</v>
      </c>
      <c r="AV334" s="109" t="s">
        <v>1327</v>
      </c>
      <c r="AW334" s="102" t="s">
        <v>1314</v>
      </c>
      <c r="AX334" s="110" t="s">
        <v>264</v>
      </c>
      <c r="AY334" s="110" t="s">
        <v>620</v>
      </c>
      <c r="AZ334" s="110" t="s">
        <v>1315</v>
      </c>
    </row>
    <row r="335">
      <c r="A335" s="38">
        <v>331.0</v>
      </c>
      <c r="B335" s="135" t="s">
        <v>1328</v>
      </c>
      <c r="C335" s="82" t="str">
        <f t="shared" si="7"/>
        <v>View</v>
      </c>
      <c r="D335" s="38" t="s">
        <v>1329</v>
      </c>
      <c r="E335" s="83">
        <v>0.5825</v>
      </c>
      <c r="F335" s="87" t="str">
        <f t="shared" si="8"/>
        <v>Aggressive Allocation</v>
      </c>
      <c r="G335" s="71">
        <v>0.0075</v>
      </c>
      <c r="H335" s="72">
        <v>0.0174</v>
      </c>
      <c r="I335" s="72">
        <v>0.055</v>
      </c>
      <c r="J335" s="72">
        <v>0.1294</v>
      </c>
      <c r="K335" s="72">
        <v>0.4271</v>
      </c>
      <c r="L335" s="72">
        <v>0.1598</v>
      </c>
      <c r="M335" s="72">
        <v>0.6033</v>
      </c>
      <c r="N335" s="73">
        <v>0.449</v>
      </c>
      <c r="O335" s="73">
        <v>0.8716</v>
      </c>
      <c r="P335" s="73">
        <v>0.6866</v>
      </c>
      <c r="Q335" s="72">
        <v>0.2096</v>
      </c>
      <c r="R335" s="89">
        <v>2.74</v>
      </c>
      <c r="S335" s="91">
        <v>-358.557684</v>
      </c>
      <c r="T335" s="93">
        <v>66.0</v>
      </c>
      <c r="U335" s="91">
        <v>6965.910468</v>
      </c>
      <c r="V335" s="95"/>
      <c r="W335" s="97">
        <v>0.015</v>
      </c>
      <c r="X335" s="99">
        <v>0.0181</v>
      </c>
      <c r="Y335" s="100">
        <v>60.0</v>
      </c>
      <c r="Z335" s="100">
        <v>74.0</v>
      </c>
      <c r="AA335" s="97">
        <v>0.0085</v>
      </c>
      <c r="AB335" s="100">
        <v>0.79</v>
      </c>
      <c r="AC335" s="102" t="s">
        <v>101</v>
      </c>
      <c r="AD335" s="102" t="s">
        <v>182</v>
      </c>
      <c r="AE335" s="100">
        <v>19.35</v>
      </c>
      <c r="AF335" s="103">
        <v>18080.0</v>
      </c>
      <c r="AG335" s="100">
        <v>5.17</v>
      </c>
      <c r="AH335" s="100">
        <v>0.76</v>
      </c>
      <c r="AI335" s="103">
        <v>46013.0</v>
      </c>
      <c r="AJ335" s="100">
        <v>1.4084</v>
      </c>
      <c r="AK335" s="102" t="s">
        <v>135</v>
      </c>
      <c r="AL335" s="104"/>
      <c r="AM335" s="102" t="s">
        <v>1247</v>
      </c>
      <c r="AN335" s="100">
        <v>3210.0</v>
      </c>
      <c r="AO335" s="102" t="s">
        <v>110</v>
      </c>
      <c r="AP335" s="102" t="s">
        <v>110</v>
      </c>
      <c r="AQ335" s="102" t="s">
        <v>110</v>
      </c>
      <c r="AR335" s="102" t="s">
        <v>110</v>
      </c>
      <c r="AS335" s="102" t="s">
        <v>110</v>
      </c>
      <c r="AT335" s="99">
        <v>0.092</v>
      </c>
      <c r="AU335" s="102" t="s">
        <v>110</v>
      </c>
      <c r="AV335" s="109" t="s">
        <v>1330</v>
      </c>
      <c r="AW335" s="102" t="s">
        <v>1331</v>
      </c>
      <c r="AX335" s="110" t="s">
        <v>264</v>
      </c>
      <c r="AY335" s="110" t="s">
        <v>118</v>
      </c>
      <c r="AZ335" s="110" t="s">
        <v>1332</v>
      </c>
    </row>
    <row r="336">
      <c r="A336" s="38">
        <v>332.0</v>
      </c>
      <c r="B336" s="135" t="s">
        <v>1333</v>
      </c>
      <c r="C336" s="82" t="str">
        <f t="shared" si="7"/>
        <v>View</v>
      </c>
      <c r="D336" s="38" t="s">
        <v>1334</v>
      </c>
      <c r="E336" s="83">
        <v>1.0446</v>
      </c>
      <c r="F336" s="87" t="str">
        <f t="shared" si="8"/>
        <v>Aggressive Allocation</v>
      </c>
      <c r="G336" s="71">
        <v>0.0107</v>
      </c>
      <c r="H336" s="72">
        <v>0.0132</v>
      </c>
      <c r="I336" s="72">
        <v>0.0932</v>
      </c>
      <c r="J336" s="72">
        <v>0.1679</v>
      </c>
      <c r="K336" s="72">
        <v>0.6131</v>
      </c>
      <c r="L336" s="72">
        <v>0.1678</v>
      </c>
      <c r="M336" s="72">
        <v>0.6189</v>
      </c>
      <c r="N336" s="73">
        <v>0.5295</v>
      </c>
      <c r="O336" s="73">
        <v>1.6754</v>
      </c>
      <c r="P336" s="73">
        <v>0.7974</v>
      </c>
      <c r="Q336" s="72">
        <v>0.2205</v>
      </c>
      <c r="R336" s="89">
        <v>2.72</v>
      </c>
      <c r="S336" s="91">
        <v>-33.319466</v>
      </c>
      <c r="T336" s="93">
        <v>19.0</v>
      </c>
      <c r="U336" s="91">
        <v>941.117482</v>
      </c>
      <c r="V336" s="95"/>
      <c r="W336" s="97">
        <v>0.0</v>
      </c>
      <c r="X336" s="99">
        <v>0.0139</v>
      </c>
      <c r="Y336" s="100">
        <v>35.0</v>
      </c>
      <c r="Z336" s="100">
        <v>34.0</v>
      </c>
      <c r="AA336" s="97">
        <v>0.0082</v>
      </c>
      <c r="AB336" s="100">
        <v>0.82</v>
      </c>
      <c r="AC336" s="102" t="s">
        <v>264</v>
      </c>
      <c r="AD336" s="102" t="s">
        <v>182</v>
      </c>
      <c r="AE336" s="100">
        <v>23.2</v>
      </c>
      <c r="AF336" s="103">
        <v>35100.0</v>
      </c>
      <c r="AG336" s="100">
        <v>4.41</v>
      </c>
      <c r="AH336" s="100">
        <v>0.92</v>
      </c>
      <c r="AI336" s="103">
        <v>46021.0</v>
      </c>
      <c r="AJ336" s="100">
        <v>0.9127</v>
      </c>
      <c r="AK336" s="102" t="s">
        <v>135</v>
      </c>
      <c r="AL336" s="104"/>
      <c r="AM336" s="102" t="s">
        <v>1247</v>
      </c>
      <c r="AN336" s="100">
        <v>3210.0</v>
      </c>
      <c r="AO336" s="102" t="s">
        <v>110</v>
      </c>
      <c r="AP336" s="102" t="s">
        <v>110</v>
      </c>
      <c r="AQ336" s="102">
        <v>6.05</v>
      </c>
      <c r="AR336" s="102">
        <v>7.0</v>
      </c>
      <c r="AS336" s="102">
        <v>0.0336787</v>
      </c>
      <c r="AT336" s="99">
        <v>0.0352</v>
      </c>
      <c r="AU336" s="102" t="s">
        <v>110</v>
      </c>
      <c r="AV336" s="109" t="s">
        <v>1335</v>
      </c>
      <c r="AW336" s="102" t="s">
        <v>1331</v>
      </c>
      <c r="AX336" s="110" t="s">
        <v>264</v>
      </c>
      <c r="AY336" s="110" t="s">
        <v>118</v>
      </c>
      <c r="AZ336" s="110" t="s">
        <v>1332</v>
      </c>
    </row>
    <row r="337">
      <c r="A337" s="38">
        <v>333.0</v>
      </c>
      <c r="B337" s="135" t="s">
        <v>1336</v>
      </c>
      <c r="C337" s="82" t="str">
        <f t="shared" si="7"/>
        <v>View</v>
      </c>
      <c r="D337" s="38" t="s">
        <v>1337</v>
      </c>
      <c r="E337" s="83">
        <v>1.0983</v>
      </c>
      <c r="F337" s="87" t="str">
        <f t="shared" si="8"/>
        <v>Aggressive Allocation</v>
      </c>
      <c r="G337" s="71">
        <v>0.0116</v>
      </c>
      <c r="H337" s="72">
        <v>0.0155</v>
      </c>
      <c r="I337" s="72">
        <v>0.1047</v>
      </c>
      <c r="J337" s="72">
        <v>0.1838</v>
      </c>
      <c r="K337" s="72">
        <v>0.6527</v>
      </c>
      <c r="L337" s="72">
        <v>0.1665</v>
      </c>
      <c r="M337" s="72">
        <v>0.6759</v>
      </c>
      <c r="N337" s="73">
        <v>0.5444</v>
      </c>
      <c r="O337" s="73">
        <v>1.761</v>
      </c>
      <c r="P337" s="73">
        <v>0.8168</v>
      </c>
      <c r="Q337" s="72">
        <v>0.2424</v>
      </c>
      <c r="R337" s="89">
        <v>2.68</v>
      </c>
      <c r="S337" s="91">
        <v>27.147544</v>
      </c>
      <c r="T337" s="93">
        <v>192.0</v>
      </c>
      <c r="U337" s="91">
        <v>480.148855</v>
      </c>
      <c r="V337" s="95"/>
      <c r="W337" s="97">
        <v>0.0</v>
      </c>
      <c r="X337" s="99">
        <v>0.0139</v>
      </c>
      <c r="Y337" s="100">
        <v>26.0</v>
      </c>
      <c r="Z337" s="100">
        <v>20.0</v>
      </c>
      <c r="AA337" s="97">
        <v>0.0087</v>
      </c>
      <c r="AB337" s="100">
        <v>0.9</v>
      </c>
      <c r="AC337" s="102" t="s">
        <v>264</v>
      </c>
      <c r="AD337" s="102" t="s">
        <v>182</v>
      </c>
      <c r="AE337" s="100">
        <v>22.4</v>
      </c>
      <c r="AF337" s="103">
        <v>42674.0</v>
      </c>
      <c r="AG337" s="100">
        <v>25.85</v>
      </c>
      <c r="AH337" s="100">
        <v>2.26</v>
      </c>
      <c r="AI337" s="103">
        <v>46021.0</v>
      </c>
      <c r="AJ337" s="100">
        <v>0.0593</v>
      </c>
      <c r="AK337" s="102" t="s">
        <v>128</v>
      </c>
      <c r="AL337" s="104"/>
      <c r="AM337" s="102" t="s">
        <v>1247</v>
      </c>
      <c r="AN337" s="100">
        <v>3210.0</v>
      </c>
      <c r="AO337" s="102" t="s">
        <v>110</v>
      </c>
      <c r="AP337" s="102" t="s">
        <v>110</v>
      </c>
      <c r="AQ337" s="102">
        <v>7.33157</v>
      </c>
      <c r="AR337" s="102">
        <v>11.0</v>
      </c>
      <c r="AS337" s="102">
        <v>0.0234412</v>
      </c>
      <c r="AT337" s="99">
        <v>0.0462</v>
      </c>
      <c r="AU337" s="102" t="s">
        <v>110</v>
      </c>
      <c r="AV337" s="109" t="s">
        <v>1338</v>
      </c>
      <c r="AW337" s="102" t="s">
        <v>1331</v>
      </c>
      <c r="AX337" s="110" t="s">
        <v>264</v>
      </c>
      <c r="AY337" s="110" t="s">
        <v>118</v>
      </c>
      <c r="AZ337" s="110" t="s">
        <v>1332</v>
      </c>
    </row>
    <row r="338">
      <c r="A338" s="38">
        <v>334.0</v>
      </c>
      <c r="B338" s="135" t="s">
        <v>1339</v>
      </c>
      <c r="C338" s="82" t="str">
        <f t="shared" si="7"/>
        <v>View</v>
      </c>
      <c r="D338" s="38" t="s">
        <v>1340</v>
      </c>
      <c r="E338" s="83">
        <v>1.1404</v>
      </c>
      <c r="F338" s="87" t="str">
        <f t="shared" si="8"/>
        <v>Global Aggressive Allocation</v>
      </c>
      <c r="G338" s="71">
        <v>0.005</v>
      </c>
      <c r="H338" s="72">
        <v>0.0145</v>
      </c>
      <c r="I338" s="72">
        <v>0.1094</v>
      </c>
      <c r="J338" s="72">
        <v>0.2168</v>
      </c>
      <c r="K338" s="72">
        <v>0.6948</v>
      </c>
      <c r="L338" s="72">
        <v>0.1715</v>
      </c>
      <c r="M338" s="72">
        <v>0.7392</v>
      </c>
      <c r="N338" s="73">
        <v>0.5829</v>
      </c>
      <c r="O338" s="73">
        <v>1.9373</v>
      </c>
      <c r="P338" s="73">
        <v>0.8631</v>
      </c>
      <c r="Q338" s="72">
        <v>0.2487</v>
      </c>
      <c r="R338" s="89">
        <v>2.87</v>
      </c>
      <c r="S338" s="91">
        <v>-6.923</v>
      </c>
      <c r="T338" s="93">
        <v>12.0</v>
      </c>
      <c r="U338" s="91">
        <v>1108.42188</v>
      </c>
      <c r="V338" s="95"/>
      <c r="W338" s="97">
        <v>0.0</v>
      </c>
      <c r="X338" s="99">
        <v>0.018</v>
      </c>
      <c r="Y338" s="100">
        <v>16.0</v>
      </c>
      <c r="Z338" s="100">
        <v>19.0</v>
      </c>
      <c r="AA338" s="97">
        <v>0.0087</v>
      </c>
      <c r="AB338" s="100">
        <v>0.91</v>
      </c>
      <c r="AC338" s="102" t="s">
        <v>101</v>
      </c>
      <c r="AD338" s="102" t="s">
        <v>105</v>
      </c>
      <c r="AE338" s="100">
        <v>20.92</v>
      </c>
      <c r="AF338" s="103">
        <v>35935.0</v>
      </c>
      <c r="AG338" s="100">
        <v>13.85</v>
      </c>
      <c r="AH338" s="100">
        <v>6.85</v>
      </c>
      <c r="AI338" s="103">
        <v>46021.0</v>
      </c>
      <c r="AJ338" s="100">
        <v>1.918</v>
      </c>
      <c r="AK338" s="102" t="s">
        <v>107</v>
      </c>
      <c r="AL338" s="104"/>
      <c r="AM338" s="102" t="s">
        <v>1247</v>
      </c>
      <c r="AN338" s="100">
        <v>3357.0</v>
      </c>
      <c r="AO338" s="102" t="s">
        <v>110</v>
      </c>
      <c r="AP338" s="102" t="s">
        <v>110</v>
      </c>
      <c r="AQ338" s="102" t="s">
        <v>110</v>
      </c>
      <c r="AR338" s="102" t="s">
        <v>110</v>
      </c>
      <c r="AS338" s="102" t="s">
        <v>110</v>
      </c>
      <c r="AT338" s="102" t="s">
        <v>110</v>
      </c>
      <c r="AU338" s="102" t="s">
        <v>110</v>
      </c>
      <c r="AV338" s="109" t="s">
        <v>1341</v>
      </c>
      <c r="AW338" s="102" t="s">
        <v>1342</v>
      </c>
      <c r="AX338" s="110" t="s">
        <v>264</v>
      </c>
      <c r="AY338" s="110" t="s">
        <v>118</v>
      </c>
      <c r="AZ338" s="110" t="s">
        <v>1343</v>
      </c>
    </row>
    <row r="339">
      <c r="A339" s="38">
        <v>335.0</v>
      </c>
      <c r="B339" s="135" t="s">
        <v>1344</v>
      </c>
      <c r="C339" s="82" t="str">
        <f t="shared" si="7"/>
        <v>View</v>
      </c>
      <c r="D339" s="38" t="s">
        <v>1345</v>
      </c>
      <c r="E339" s="83">
        <v>1.2304</v>
      </c>
      <c r="F339" s="87" t="str">
        <f t="shared" si="8"/>
        <v>Global Aggressive Allocation</v>
      </c>
      <c r="G339" s="71">
        <v>0.0228</v>
      </c>
      <c r="H339" s="72">
        <v>0.0043</v>
      </c>
      <c r="I339" s="72">
        <v>0.1342</v>
      </c>
      <c r="J339" s="72">
        <v>0.3678</v>
      </c>
      <c r="K339" s="72">
        <v>0.9193</v>
      </c>
      <c r="L339" s="72">
        <v>0.2797</v>
      </c>
      <c r="M339" s="72">
        <v>0.9125</v>
      </c>
      <c r="N339" s="73">
        <v>0.5015</v>
      </c>
      <c r="O339" s="73">
        <v>2.3149</v>
      </c>
      <c r="P339" s="73">
        <v>0.7502</v>
      </c>
      <c r="Q339" s="72">
        <v>0.3158</v>
      </c>
      <c r="R339" s="89">
        <v>2.71</v>
      </c>
      <c r="S339" s="91" t="s">
        <v>110</v>
      </c>
      <c r="T339" s="93">
        <v>177.0</v>
      </c>
      <c r="U339" s="91">
        <v>1677.555537</v>
      </c>
      <c r="V339" s="95"/>
      <c r="W339" s="97">
        <v>0.0</v>
      </c>
      <c r="X339" s="99">
        <v>0.0669</v>
      </c>
      <c r="Y339" s="100">
        <v>1.0</v>
      </c>
      <c r="Z339" s="100">
        <v>1.0</v>
      </c>
      <c r="AA339" s="97">
        <v>0.0104</v>
      </c>
      <c r="AB339" s="100">
        <v>1.1</v>
      </c>
      <c r="AC339" s="102" t="s">
        <v>386</v>
      </c>
      <c r="AD339" s="102" t="s">
        <v>744</v>
      </c>
      <c r="AE339" s="100">
        <v>23.36</v>
      </c>
      <c r="AF339" s="103">
        <v>38016.0</v>
      </c>
      <c r="AG339" s="100">
        <v>10.26</v>
      </c>
      <c r="AH339" s="100">
        <v>3.17</v>
      </c>
      <c r="AI339" s="103">
        <v>46006.0</v>
      </c>
      <c r="AJ339" s="100">
        <v>0.1293</v>
      </c>
      <c r="AK339" s="102" t="s">
        <v>160</v>
      </c>
      <c r="AL339" s="102" t="s">
        <v>618</v>
      </c>
      <c r="AM339" s="102" t="s">
        <v>1247</v>
      </c>
      <c r="AN339" s="100">
        <v>3357.0</v>
      </c>
      <c r="AO339" s="102" t="s">
        <v>110</v>
      </c>
      <c r="AP339" s="102" t="s">
        <v>110</v>
      </c>
      <c r="AQ339" s="102" t="s">
        <v>110</v>
      </c>
      <c r="AR339" s="102" t="s">
        <v>110</v>
      </c>
      <c r="AS339" s="102" t="s">
        <v>110</v>
      </c>
      <c r="AT339" s="102" t="s">
        <v>110</v>
      </c>
      <c r="AU339" s="102" t="s">
        <v>110</v>
      </c>
      <c r="AV339" s="109" t="s">
        <v>1346</v>
      </c>
      <c r="AW339" s="102" t="s">
        <v>1342</v>
      </c>
      <c r="AX339" s="110" t="s">
        <v>264</v>
      </c>
      <c r="AY339" s="110" t="s">
        <v>620</v>
      </c>
      <c r="AZ339" s="110" t="s">
        <v>1343</v>
      </c>
    </row>
    <row r="340">
      <c r="A340" s="38">
        <v>336.0</v>
      </c>
      <c r="B340" s="135" t="s">
        <v>1347</v>
      </c>
      <c r="C340" s="82" t="str">
        <f t="shared" si="7"/>
        <v>View</v>
      </c>
      <c r="D340" s="38" t="s">
        <v>1348</v>
      </c>
      <c r="E340" s="83">
        <v>1.097</v>
      </c>
      <c r="F340" s="87" t="str">
        <f t="shared" si="8"/>
        <v>Global Aggressive Allocation</v>
      </c>
      <c r="G340" s="71">
        <v>0.0055</v>
      </c>
      <c r="H340" s="72">
        <v>0.0133</v>
      </c>
      <c r="I340" s="72">
        <v>0.0873</v>
      </c>
      <c r="J340" s="72">
        <v>0.1705</v>
      </c>
      <c r="K340" s="72">
        <v>0.6154</v>
      </c>
      <c r="L340" s="72">
        <v>0.1663</v>
      </c>
      <c r="M340" s="72">
        <v>0.6006</v>
      </c>
      <c r="N340" s="73">
        <v>0.5033</v>
      </c>
      <c r="O340" s="73">
        <v>1.8512</v>
      </c>
      <c r="P340" s="73">
        <v>0.7509</v>
      </c>
      <c r="Q340" s="72">
        <v>0.2311</v>
      </c>
      <c r="R340" s="89">
        <v>2.51</v>
      </c>
      <c r="S340" s="91">
        <v>27.669149</v>
      </c>
      <c r="T340" s="93">
        <v>25.0</v>
      </c>
      <c r="U340" s="91">
        <v>6679.309271</v>
      </c>
      <c r="V340" s="95"/>
      <c r="W340" s="97">
        <v>0.01</v>
      </c>
      <c r="X340" s="99">
        <v>0.0178</v>
      </c>
      <c r="Y340" s="100">
        <v>81.0</v>
      </c>
      <c r="Z340" s="100">
        <v>50.0</v>
      </c>
      <c r="AA340" s="97">
        <v>0.0078</v>
      </c>
      <c r="AB340" s="100">
        <v>0.83</v>
      </c>
      <c r="AC340" s="102" t="s">
        <v>264</v>
      </c>
      <c r="AD340" s="102" t="s">
        <v>182</v>
      </c>
      <c r="AE340" s="100">
        <v>23.34</v>
      </c>
      <c r="AF340" s="103">
        <v>35409.0</v>
      </c>
      <c r="AG340" s="100">
        <v>20.18</v>
      </c>
      <c r="AH340" s="100">
        <v>3.17</v>
      </c>
      <c r="AI340" s="103">
        <v>46022.0</v>
      </c>
      <c r="AJ340" s="100">
        <v>0.4203</v>
      </c>
      <c r="AK340" s="102" t="s">
        <v>128</v>
      </c>
      <c r="AL340" s="104"/>
      <c r="AM340" s="102" t="s">
        <v>1247</v>
      </c>
      <c r="AN340" s="100">
        <v>3357.0</v>
      </c>
      <c r="AO340" s="102" t="s">
        <v>110</v>
      </c>
      <c r="AP340" s="102" t="s">
        <v>110</v>
      </c>
      <c r="AQ340" s="102">
        <v>5.33301</v>
      </c>
      <c r="AR340" s="102">
        <v>12.0</v>
      </c>
      <c r="AS340" s="102">
        <v>0.0543867</v>
      </c>
      <c r="AT340" s="99">
        <v>0.0471</v>
      </c>
      <c r="AU340" s="102" t="s">
        <v>110</v>
      </c>
      <c r="AV340" s="109" t="s">
        <v>1349</v>
      </c>
      <c r="AW340" s="102" t="s">
        <v>1342</v>
      </c>
      <c r="AX340" s="110" t="s">
        <v>264</v>
      </c>
      <c r="AY340" s="110" t="s">
        <v>118</v>
      </c>
      <c r="AZ340" s="110" t="s">
        <v>1343</v>
      </c>
    </row>
    <row r="341">
      <c r="A341" s="38">
        <v>337.0</v>
      </c>
      <c r="B341" s="135" t="s">
        <v>1350</v>
      </c>
      <c r="C341" s="82" t="str">
        <f t="shared" si="7"/>
        <v>View</v>
      </c>
      <c r="D341" s="38" t="s">
        <v>1351</v>
      </c>
      <c r="E341" s="83">
        <v>1.0883</v>
      </c>
      <c r="F341" s="87" t="str">
        <f t="shared" si="8"/>
        <v>Global Aggressive Allocation</v>
      </c>
      <c r="G341" s="71">
        <v>0.0058</v>
      </c>
      <c r="H341" s="72">
        <v>0.0137</v>
      </c>
      <c r="I341" s="72">
        <v>0.0997</v>
      </c>
      <c r="J341" s="72">
        <v>0.1958</v>
      </c>
      <c r="K341" s="72">
        <v>0.6248</v>
      </c>
      <c r="L341" s="72">
        <v>0.1789</v>
      </c>
      <c r="M341" s="72">
        <v>0.6205</v>
      </c>
      <c r="N341" s="73">
        <v>0.5068</v>
      </c>
      <c r="O341" s="73">
        <v>1.8315</v>
      </c>
      <c r="P341" s="73">
        <v>0.7275</v>
      </c>
      <c r="Q341" s="72">
        <v>0.2538</v>
      </c>
      <c r="R341" s="89">
        <v>2.38</v>
      </c>
      <c r="S341" s="91">
        <v>-24.760636</v>
      </c>
      <c r="T341" s="93">
        <v>11.0</v>
      </c>
      <c r="U341" s="91">
        <v>319.608083</v>
      </c>
      <c r="V341" s="95"/>
      <c r="W341" s="97">
        <v>0.015</v>
      </c>
      <c r="X341" s="99">
        <v>0.1008</v>
      </c>
      <c r="Y341" s="100">
        <v>46.0</v>
      </c>
      <c r="Z341" s="100">
        <v>41.0</v>
      </c>
      <c r="AA341" s="97">
        <v>0.008</v>
      </c>
      <c r="AB341" s="100">
        <v>0.87</v>
      </c>
      <c r="AC341" s="102" t="s">
        <v>264</v>
      </c>
      <c r="AD341" s="102" t="s">
        <v>456</v>
      </c>
      <c r="AE341" s="100">
        <v>21.02</v>
      </c>
      <c r="AF341" s="103">
        <v>37684.0</v>
      </c>
      <c r="AG341" s="100">
        <v>2.3</v>
      </c>
      <c r="AH341" s="100">
        <v>2.3</v>
      </c>
      <c r="AI341" s="103">
        <v>46010.0</v>
      </c>
      <c r="AJ341" s="100">
        <v>1.3841</v>
      </c>
      <c r="AK341" s="102" t="s">
        <v>128</v>
      </c>
      <c r="AL341" s="104"/>
      <c r="AM341" s="102" t="s">
        <v>1247</v>
      </c>
      <c r="AN341" s="100">
        <v>3357.0</v>
      </c>
      <c r="AO341" s="102" t="s">
        <v>110</v>
      </c>
      <c r="AP341" s="102" t="s">
        <v>110</v>
      </c>
      <c r="AQ341" s="102">
        <v>8.22541</v>
      </c>
      <c r="AR341" s="102">
        <v>11.0</v>
      </c>
      <c r="AS341" s="102">
        <v>0.0</v>
      </c>
      <c r="AT341" s="99">
        <v>0.0453</v>
      </c>
      <c r="AU341" s="102" t="s">
        <v>110</v>
      </c>
      <c r="AV341" s="109" t="s">
        <v>1352</v>
      </c>
      <c r="AW341" s="102" t="s">
        <v>1342</v>
      </c>
      <c r="AX341" s="110" t="s">
        <v>264</v>
      </c>
      <c r="AY341" s="110" t="s">
        <v>118</v>
      </c>
      <c r="AZ341" s="110" t="s">
        <v>1343</v>
      </c>
    </row>
    <row r="342">
      <c r="A342" s="38">
        <v>338.0</v>
      </c>
      <c r="B342" s="135" t="s">
        <v>1353</v>
      </c>
      <c r="C342" s="82" t="str">
        <f t="shared" si="7"/>
        <v>View</v>
      </c>
      <c r="D342" s="38" t="s">
        <v>1354</v>
      </c>
      <c r="E342" s="83">
        <v>1.2202</v>
      </c>
      <c r="F342" s="87" t="str">
        <f t="shared" si="8"/>
        <v>Global Aggressive Allocation</v>
      </c>
      <c r="G342" s="71">
        <v>0.0015</v>
      </c>
      <c r="H342" s="72">
        <v>0.0116</v>
      </c>
      <c r="I342" s="72">
        <v>0.0999</v>
      </c>
      <c r="J342" s="72">
        <v>0.2035</v>
      </c>
      <c r="K342" s="72">
        <v>0.6161</v>
      </c>
      <c r="L342" s="72">
        <v>0.1644</v>
      </c>
      <c r="M342" s="72">
        <v>0.5645</v>
      </c>
      <c r="N342" s="73">
        <v>0.5034</v>
      </c>
      <c r="O342" s="73">
        <v>2.1492</v>
      </c>
      <c r="P342" s="73">
        <v>0.7378</v>
      </c>
      <c r="Q342" s="72">
        <v>0.2362</v>
      </c>
      <c r="R342" s="89">
        <v>2.34</v>
      </c>
      <c r="S342" s="91">
        <v>80.539476</v>
      </c>
      <c r="T342" s="93">
        <v>12.0</v>
      </c>
      <c r="U342" s="91">
        <v>2783.495732</v>
      </c>
      <c r="V342" s="95"/>
      <c r="W342" s="97">
        <v>0.0231</v>
      </c>
      <c r="X342" s="99">
        <v>0.0215</v>
      </c>
      <c r="Y342" s="100">
        <v>33.0</v>
      </c>
      <c r="Z342" s="100">
        <v>46.0</v>
      </c>
      <c r="AA342" s="97">
        <v>0.0071</v>
      </c>
      <c r="AB342" s="100">
        <v>0.77</v>
      </c>
      <c r="AC342" s="102" t="s">
        <v>264</v>
      </c>
      <c r="AD342" s="102" t="s">
        <v>456</v>
      </c>
      <c r="AE342" s="100">
        <v>22.46</v>
      </c>
      <c r="AF342" s="103">
        <v>39756.0</v>
      </c>
      <c r="AG342" s="100">
        <v>13.09</v>
      </c>
      <c r="AH342" s="100">
        <v>0.75</v>
      </c>
      <c r="AI342" s="103">
        <v>46014.0</v>
      </c>
      <c r="AJ342" s="100">
        <v>0.8559</v>
      </c>
      <c r="AK342" s="102" t="s">
        <v>128</v>
      </c>
      <c r="AL342" s="102" t="s">
        <v>129</v>
      </c>
      <c r="AM342" s="102" t="s">
        <v>1247</v>
      </c>
      <c r="AN342" s="100">
        <v>3357.0</v>
      </c>
      <c r="AO342" s="102" t="s">
        <v>110</v>
      </c>
      <c r="AP342" s="102" t="s">
        <v>110</v>
      </c>
      <c r="AQ342" s="102">
        <v>1.15008</v>
      </c>
      <c r="AR342" s="102" t="s">
        <v>110</v>
      </c>
      <c r="AS342" s="102">
        <v>0.0085</v>
      </c>
      <c r="AT342" s="99">
        <v>0.0388</v>
      </c>
      <c r="AU342" s="102" t="s">
        <v>110</v>
      </c>
      <c r="AV342" s="109" t="s">
        <v>1355</v>
      </c>
      <c r="AW342" s="102" t="s">
        <v>1342</v>
      </c>
      <c r="AX342" s="110" t="s">
        <v>264</v>
      </c>
      <c r="AY342" s="110" t="s">
        <v>132</v>
      </c>
      <c r="AZ342" s="110" t="s">
        <v>1343</v>
      </c>
    </row>
    <row r="343">
      <c r="A343" s="38">
        <v>339.0</v>
      </c>
      <c r="B343" s="135" t="s">
        <v>1356</v>
      </c>
      <c r="C343" s="82" t="str">
        <f t="shared" si="7"/>
        <v>View</v>
      </c>
      <c r="D343" s="38" t="s">
        <v>1357</v>
      </c>
      <c r="E343" s="83">
        <v>0.5054</v>
      </c>
      <c r="F343" s="87" t="str">
        <f t="shared" si="8"/>
        <v>Global Conservative Allocation</v>
      </c>
      <c r="G343" s="71">
        <v>0.0064</v>
      </c>
      <c r="H343" s="72">
        <v>0.003</v>
      </c>
      <c r="I343" s="72">
        <v>0.0371</v>
      </c>
      <c r="J343" s="72">
        <v>0.0648</v>
      </c>
      <c r="K343" s="72">
        <v>0.195</v>
      </c>
      <c r="L343" s="72">
        <v>0.0428</v>
      </c>
      <c r="M343" s="72">
        <v>0.1736</v>
      </c>
      <c r="N343" s="73">
        <v>-0.0118</v>
      </c>
      <c r="O343" s="73">
        <v>1.1711</v>
      </c>
      <c r="P343" s="73">
        <v>-0.0234</v>
      </c>
      <c r="Q343" s="72">
        <v>0.0559</v>
      </c>
      <c r="R343" s="89">
        <v>3.04</v>
      </c>
      <c r="S343" s="91">
        <v>-31.050127</v>
      </c>
      <c r="T343" s="93">
        <v>144.0</v>
      </c>
      <c r="U343" s="91">
        <v>439.928624</v>
      </c>
      <c r="V343" s="95"/>
      <c r="W343" s="97">
        <v>0.0146</v>
      </c>
      <c r="X343" s="99">
        <v>0.009</v>
      </c>
      <c r="Y343" s="100">
        <v>97.0</v>
      </c>
      <c r="Z343" s="100">
        <v>89.0</v>
      </c>
      <c r="AA343" s="97">
        <v>0.0016</v>
      </c>
      <c r="AB343" s="100">
        <v>0.16</v>
      </c>
      <c r="AC343" s="102" t="s">
        <v>264</v>
      </c>
      <c r="AD343" s="102" t="s">
        <v>1271</v>
      </c>
      <c r="AE343" s="100">
        <v>25.8</v>
      </c>
      <c r="AF343" s="103">
        <v>41008.0</v>
      </c>
      <c r="AG343" s="100">
        <v>13.01</v>
      </c>
      <c r="AH343" s="100">
        <v>1.03</v>
      </c>
      <c r="AI343" s="103">
        <v>46020.0</v>
      </c>
      <c r="AJ343" s="100">
        <v>0.092</v>
      </c>
      <c r="AK343" s="102" t="s">
        <v>107</v>
      </c>
      <c r="AL343" s="104"/>
      <c r="AM343" s="102" t="s">
        <v>1247</v>
      </c>
      <c r="AN343" s="100">
        <v>3358.0</v>
      </c>
      <c r="AO343" s="102" t="s">
        <v>110</v>
      </c>
      <c r="AP343" s="102" t="s">
        <v>110</v>
      </c>
      <c r="AQ343" s="102">
        <v>2.44</v>
      </c>
      <c r="AR343" s="102">
        <v>15.0</v>
      </c>
      <c r="AS343" s="102">
        <v>0.0141</v>
      </c>
      <c r="AT343" s="99">
        <v>0.0632</v>
      </c>
      <c r="AU343" s="102" t="s">
        <v>110</v>
      </c>
      <c r="AV343" s="109" t="s">
        <v>1358</v>
      </c>
      <c r="AW343" s="102" t="s">
        <v>1359</v>
      </c>
      <c r="AX343" s="110" t="s">
        <v>264</v>
      </c>
      <c r="AY343" s="110" t="s">
        <v>118</v>
      </c>
      <c r="AZ343" s="110" t="s">
        <v>1360</v>
      </c>
    </row>
    <row r="344">
      <c r="A344" s="38">
        <v>340.0</v>
      </c>
      <c r="B344" s="135" t="s">
        <v>1361</v>
      </c>
      <c r="C344" s="82" t="str">
        <f t="shared" si="7"/>
        <v>View</v>
      </c>
      <c r="D344" s="38" t="s">
        <v>1362</v>
      </c>
      <c r="E344" s="83">
        <v>0.8071</v>
      </c>
      <c r="F344" s="87" t="str">
        <f t="shared" si="8"/>
        <v>Global Conservative Allocation</v>
      </c>
      <c r="G344" s="71">
        <v>0.0191</v>
      </c>
      <c r="H344" s="72">
        <v>0.0086</v>
      </c>
      <c r="I344" s="72">
        <v>0.0882</v>
      </c>
      <c r="J344" s="72">
        <v>0.1747</v>
      </c>
      <c r="K344" s="72">
        <v>0.3407</v>
      </c>
      <c r="L344" s="72">
        <v>0.1063</v>
      </c>
      <c r="M344" s="72">
        <v>0.4159</v>
      </c>
      <c r="N344" s="73">
        <v>0.5437</v>
      </c>
      <c r="O344" s="73">
        <v>1.4858</v>
      </c>
      <c r="P344" s="73">
        <v>0.6927</v>
      </c>
      <c r="Q344" s="72">
        <v>0.1429</v>
      </c>
      <c r="R344" s="89">
        <v>2.91</v>
      </c>
      <c r="S344" s="91">
        <v>93.181451</v>
      </c>
      <c r="T344" s="93">
        <v>762.0</v>
      </c>
      <c r="U344" s="91">
        <v>2105.274093</v>
      </c>
      <c r="V344" s="95"/>
      <c r="W344" s="97">
        <v>0.0368</v>
      </c>
      <c r="X344" s="99">
        <v>0.0264</v>
      </c>
      <c r="Y344" s="100">
        <v>3.0</v>
      </c>
      <c r="Z344" s="100">
        <v>2.0</v>
      </c>
      <c r="AA344" s="97">
        <v>0.0039</v>
      </c>
      <c r="AB344" s="100">
        <v>0.36</v>
      </c>
      <c r="AC344" s="102" t="s">
        <v>264</v>
      </c>
      <c r="AD344" s="102" t="s">
        <v>1271</v>
      </c>
      <c r="AE344" s="100" t="s">
        <v>110</v>
      </c>
      <c r="AF344" s="103">
        <v>40786.0</v>
      </c>
      <c r="AG344" s="100">
        <v>6.06</v>
      </c>
      <c r="AH344" s="100">
        <v>0.58</v>
      </c>
      <c r="AI344" s="103">
        <v>46021.0</v>
      </c>
      <c r="AJ344" s="100">
        <v>0.109</v>
      </c>
      <c r="AK344" s="102" t="s">
        <v>128</v>
      </c>
      <c r="AL344" s="104"/>
      <c r="AM344" s="102" t="s">
        <v>1247</v>
      </c>
      <c r="AN344" s="100">
        <v>3358.0</v>
      </c>
      <c r="AO344" s="102" t="s">
        <v>110</v>
      </c>
      <c r="AP344" s="102" t="s">
        <v>110</v>
      </c>
      <c r="AQ344" s="102">
        <v>4.17435</v>
      </c>
      <c r="AR344" s="102">
        <v>7.0</v>
      </c>
      <c r="AS344" s="102">
        <v>0.0473015</v>
      </c>
      <c r="AT344" s="99">
        <v>0.0365</v>
      </c>
      <c r="AU344" s="102" t="s">
        <v>110</v>
      </c>
      <c r="AV344" s="109" t="s">
        <v>1363</v>
      </c>
      <c r="AW344" s="102" t="s">
        <v>1359</v>
      </c>
      <c r="AX344" s="110" t="s">
        <v>264</v>
      </c>
      <c r="AY344" s="110" t="s">
        <v>118</v>
      </c>
      <c r="AZ344" s="110" t="s">
        <v>1360</v>
      </c>
    </row>
    <row r="345">
      <c r="A345" s="38">
        <v>341.0</v>
      </c>
      <c r="B345" s="135" t="s">
        <v>1364</v>
      </c>
      <c r="C345" s="82" t="str">
        <f t="shared" si="7"/>
        <v>View</v>
      </c>
      <c r="D345" s="38" t="s">
        <v>1365</v>
      </c>
      <c r="E345" s="83">
        <v>0.9974</v>
      </c>
      <c r="F345" s="87" t="str">
        <f t="shared" si="8"/>
        <v>Global Conservative Allocation</v>
      </c>
      <c r="G345" s="71">
        <v>0.0024</v>
      </c>
      <c r="H345" s="72">
        <v>0.0043</v>
      </c>
      <c r="I345" s="72">
        <v>0.0427</v>
      </c>
      <c r="J345" s="72">
        <v>0.0889</v>
      </c>
      <c r="K345" s="72">
        <v>0.2748</v>
      </c>
      <c r="L345" s="72">
        <v>0.082</v>
      </c>
      <c r="M345" s="72">
        <v>0.2379</v>
      </c>
      <c r="N345" s="73">
        <v>0.2356</v>
      </c>
      <c r="O345" s="73">
        <v>1.9815</v>
      </c>
      <c r="P345" s="73">
        <v>0.3146</v>
      </c>
      <c r="Q345" s="72">
        <v>0.1147</v>
      </c>
      <c r="R345" s="89">
        <v>2.04</v>
      </c>
      <c r="S345" s="91">
        <v>-25.329213</v>
      </c>
      <c r="T345" s="93">
        <v>11.0</v>
      </c>
      <c r="U345" s="91">
        <v>659.52526</v>
      </c>
      <c r="V345" s="95"/>
      <c r="W345" s="97">
        <v>0.0</v>
      </c>
      <c r="X345" s="99">
        <v>0.0321</v>
      </c>
      <c r="Y345" s="100">
        <v>78.0</v>
      </c>
      <c r="Z345" s="100">
        <v>30.0</v>
      </c>
      <c r="AA345" s="97">
        <v>0.0023</v>
      </c>
      <c r="AB345" s="100">
        <v>0.31</v>
      </c>
      <c r="AC345" s="102" t="s">
        <v>264</v>
      </c>
      <c r="AD345" s="104"/>
      <c r="AE345" s="100">
        <v>20.86</v>
      </c>
      <c r="AF345" s="103">
        <v>37979.0</v>
      </c>
      <c r="AG345" s="100">
        <v>22.04</v>
      </c>
      <c r="AH345" s="100">
        <v>4.84</v>
      </c>
      <c r="AI345" s="103">
        <v>46006.0</v>
      </c>
      <c r="AJ345" s="100">
        <v>0.5112</v>
      </c>
      <c r="AK345" s="102" t="s">
        <v>128</v>
      </c>
      <c r="AL345" s="104"/>
      <c r="AM345" s="102" t="s">
        <v>1247</v>
      </c>
      <c r="AN345" s="100">
        <v>3358.0</v>
      </c>
      <c r="AO345" s="102" t="s">
        <v>110</v>
      </c>
      <c r="AP345" s="102" t="s">
        <v>110</v>
      </c>
      <c r="AQ345" s="102">
        <v>2.75039</v>
      </c>
      <c r="AR345" s="102">
        <v>6.0</v>
      </c>
      <c r="AS345" s="102">
        <v>0.0401718</v>
      </c>
      <c r="AT345" s="99">
        <v>0.0276</v>
      </c>
      <c r="AU345" s="102" t="s">
        <v>110</v>
      </c>
      <c r="AV345" s="109" t="s">
        <v>1366</v>
      </c>
      <c r="AW345" s="102" t="s">
        <v>1359</v>
      </c>
      <c r="AX345" s="110" t="s">
        <v>264</v>
      </c>
      <c r="AY345" s="110" t="s">
        <v>118</v>
      </c>
      <c r="AZ345" s="110" t="s">
        <v>1360</v>
      </c>
    </row>
    <row r="346">
      <c r="A346" s="38">
        <v>342.0</v>
      </c>
      <c r="B346" s="135" t="s">
        <v>1367</v>
      </c>
      <c r="C346" s="82" t="str">
        <f t="shared" si="7"/>
        <v>View</v>
      </c>
      <c r="D346" s="38" t="s">
        <v>1368</v>
      </c>
      <c r="E346" s="83">
        <v>0.7752</v>
      </c>
      <c r="F346" s="87" t="str">
        <f t="shared" si="8"/>
        <v>Global Conservative Allocation</v>
      </c>
      <c r="G346" s="71">
        <v>0.0015</v>
      </c>
      <c r="H346" s="72">
        <v>0.0085</v>
      </c>
      <c r="I346" s="72">
        <v>0.0581</v>
      </c>
      <c r="J346" s="72">
        <v>0.1211</v>
      </c>
      <c r="K346" s="72">
        <v>0.3134</v>
      </c>
      <c r="L346" s="72">
        <v>0.1413</v>
      </c>
      <c r="M346" s="72">
        <v>0.1914</v>
      </c>
      <c r="N346" s="73">
        <v>0.0276</v>
      </c>
      <c r="O346" s="73">
        <v>1.3911</v>
      </c>
      <c r="P346" s="73">
        <v>0.0401</v>
      </c>
      <c r="Q346" s="72">
        <v>0.1894</v>
      </c>
      <c r="R346" s="89">
        <v>0.97</v>
      </c>
      <c r="S346" s="91">
        <v>50.147596</v>
      </c>
      <c r="T346" s="93">
        <v>9.0</v>
      </c>
      <c r="U346" s="91">
        <v>750.948465</v>
      </c>
      <c r="V346" s="95"/>
      <c r="W346" s="97">
        <v>0.0322</v>
      </c>
      <c r="X346" s="99">
        <v>0.0326</v>
      </c>
      <c r="Y346" s="100">
        <v>13.0</v>
      </c>
      <c r="Z346" s="100">
        <v>11.0</v>
      </c>
      <c r="AA346" s="97">
        <v>0.004</v>
      </c>
      <c r="AB346" s="100">
        <v>0.46</v>
      </c>
      <c r="AC346" s="102" t="s">
        <v>264</v>
      </c>
      <c r="AD346" s="102" t="s">
        <v>1369</v>
      </c>
      <c r="AE346" s="100">
        <v>22.46</v>
      </c>
      <c r="AF346" s="103">
        <v>39756.0</v>
      </c>
      <c r="AG346" s="100">
        <v>13.09</v>
      </c>
      <c r="AH346" s="100">
        <v>0.75</v>
      </c>
      <c r="AI346" s="103">
        <v>46014.0</v>
      </c>
      <c r="AJ346" s="100">
        <v>0.3093</v>
      </c>
      <c r="AK346" s="102" t="s">
        <v>160</v>
      </c>
      <c r="AL346" s="102" t="s">
        <v>129</v>
      </c>
      <c r="AM346" s="102" t="s">
        <v>1247</v>
      </c>
      <c r="AN346" s="100">
        <v>3358.0</v>
      </c>
      <c r="AO346" s="102" t="s">
        <v>110</v>
      </c>
      <c r="AP346" s="102" t="s">
        <v>110</v>
      </c>
      <c r="AQ346" s="102">
        <v>4.04233</v>
      </c>
      <c r="AR346" s="102" t="s">
        <v>110</v>
      </c>
      <c r="AS346" s="102">
        <v>0.0296</v>
      </c>
      <c r="AT346" s="99">
        <v>0.0388</v>
      </c>
      <c r="AU346" s="102" t="s">
        <v>110</v>
      </c>
      <c r="AV346" s="109" t="s">
        <v>1370</v>
      </c>
      <c r="AW346" s="102" t="s">
        <v>1359</v>
      </c>
      <c r="AX346" s="110" t="s">
        <v>264</v>
      </c>
      <c r="AY346" s="110" t="s">
        <v>132</v>
      </c>
      <c r="AZ346" s="110" t="s">
        <v>1360</v>
      </c>
    </row>
    <row r="347">
      <c r="A347" s="38">
        <v>343.0</v>
      </c>
      <c r="B347" s="135" t="s">
        <v>1371</v>
      </c>
      <c r="C347" s="82" t="str">
        <f t="shared" si="7"/>
        <v>View</v>
      </c>
      <c r="D347" s="38" t="s">
        <v>1372</v>
      </c>
      <c r="E347" s="83">
        <v>1.212</v>
      </c>
      <c r="F347" s="87" t="str">
        <f t="shared" si="8"/>
        <v>Global Moderate Allocation</v>
      </c>
      <c r="G347" s="71">
        <v>0.0065</v>
      </c>
      <c r="H347" s="72">
        <v>0.0103</v>
      </c>
      <c r="I347" s="72">
        <v>0.0761</v>
      </c>
      <c r="J347" s="72">
        <v>0.2395</v>
      </c>
      <c r="K347" s="72">
        <v>0.4501</v>
      </c>
      <c r="L347" s="72">
        <v>0.0808</v>
      </c>
      <c r="M347" s="72">
        <v>0.6422</v>
      </c>
      <c r="N347" s="73">
        <v>0.8491</v>
      </c>
      <c r="O347" s="73">
        <v>2.0594</v>
      </c>
      <c r="P347" s="73">
        <v>1.1902</v>
      </c>
      <c r="Q347" s="72">
        <v>0.1262</v>
      </c>
      <c r="R347" s="89">
        <v>5.05</v>
      </c>
      <c r="S347" s="91">
        <v>1264.061584</v>
      </c>
      <c r="T347" s="93">
        <v>559.0</v>
      </c>
      <c r="U347" s="91">
        <v>7238.762098</v>
      </c>
      <c r="V347" s="95"/>
      <c r="W347" s="97">
        <v>0.0574</v>
      </c>
      <c r="X347" s="99">
        <v>0.0642</v>
      </c>
      <c r="Y347" s="100">
        <v>8.0</v>
      </c>
      <c r="Z347" s="100">
        <v>39.0</v>
      </c>
      <c r="AA347" s="97">
        <v>0.0038</v>
      </c>
      <c r="AB347" s="100">
        <v>0.37</v>
      </c>
      <c r="AC347" s="102" t="s">
        <v>264</v>
      </c>
      <c r="AD347" s="102" t="s">
        <v>1271</v>
      </c>
      <c r="AE347" s="100">
        <v>14.41</v>
      </c>
      <c r="AF347" s="103">
        <v>40899.0</v>
      </c>
      <c r="AG347" s="100">
        <v>13.95</v>
      </c>
      <c r="AH347" s="100">
        <v>3.46</v>
      </c>
      <c r="AI347" s="103">
        <v>46022.0</v>
      </c>
      <c r="AJ347" s="100">
        <v>0.06</v>
      </c>
      <c r="AK347" s="102" t="s">
        <v>1292</v>
      </c>
      <c r="AL347" s="104"/>
      <c r="AM347" s="102" t="s">
        <v>1247</v>
      </c>
      <c r="AN347" s="100">
        <v>3359.0</v>
      </c>
      <c r="AO347" s="102" t="s">
        <v>110</v>
      </c>
      <c r="AP347" s="102" t="s">
        <v>110</v>
      </c>
      <c r="AQ347" s="102">
        <v>3.86</v>
      </c>
      <c r="AR347" s="102" t="s">
        <v>110</v>
      </c>
      <c r="AS347" s="102">
        <v>0.0537</v>
      </c>
      <c r="AT347" s="99">
        <v>0.0568</v>
      </c>
      <c r="AU347" s="102" t="s">
        <v>110</v>
      </c>
      <c r="AV347" s="109" t="s">
        <v>1373</v>
      </c>
      <c r="AW347" s="102" t="s">
        <v>1374</v>
      </c>
      <c r="AX347" s="110" t="s">
        <v>264</v>
      </c>
      <c r="AY347" s="110" t="s">
        <v>118</v>
      </c>
      <c r="AZ347" s="110" t="s">
        <v>1375</v>
      </c>
    </row>
    <row r="348">
      <c r="A348" s="38">
        <v>344.0</v>
      </c>
      <c r="B348" s="135" t="s">
        <v>1376</v>
      </c>
      <c r="C348" s="82" t="str">
        <f t="shared" si="7"/>
        <v>View</v>
      </c>
      <c r="D348" s="38" t="s">
        <v>1377</v>
      </c>
      <c r="E348" s="83">
        <v>1.24</v>
      </c>
      <c r="F348" s="87" t="str">
        <f t="shared" si="8"/>
        <v>Global Moderate Allocation</v>
      </c>
      <c r="G348" s="71">
        <v>0.0127</v>
      </c>
      <c r="H348" s="72">
        <v>0.007</v>
      </c>
      <c r="I348" s="72">
        <v>0.0917</v>
      </c>
      <c r="J348" s="72">
        <v>0.2026</v>
      </c>
      <c r="K348" s="72">
        <v>0.4673</v>
      </c>
      <c r="L348" s="72">
        <v>0.0857</v>
      </c>
      <c r="M348" s="72">
        <v>0.604</v>
      </c>
      <c r="N348" s="73">
        <v>0.7836</v>
      </c>
      <c r="O348" s="73">
        <v>2.2487</v>
      </c>
      <c r="P348" s="73">
        <v>1.206</v>
      </c>
      <c r="Q348" s="72">
        <v>0.1598</v>
      </c>
      <c r="R348" s="89">
        <v>3.82</v>
      </c>
      <c r="S348" s="91">
        <v>11.560271</v>
      </c>
      <c r="T348" s="93">
        <v>1478.0</v>
      </c>
      <c r="U348" s="91">
        <v>220.102155</v>
      </c>
      <c r="V348" s="95"/>
      <c r="W348" s="97">
        <v>0.0342</v>
      </c>
      <c r="X348" s="99">
        <v>0.0404</v>
      </c>
      <c r="Y348" s="100">
        <v>16.0</v>
      </c>
      <c r="Z348" s="100">
        <v>32.0</v>
      </c>
      <c r="AA348" s="97">
        <v>0.0044</v>
      </c>
      <c r="AB348" s="100">
        <v>0.47</v>
      </c>
      <c r="AC348" s="102" t="s">
        <v>264</v>
      </c>
      <c r="AD348" s="102" t="s">
        <v>1271</v>
      </c>
      <c r="AE348" s="100">
        <v>14.38</v>
      </c>
      <c r="AF348" s="103">
        <v>40891.0</v>
      </c>
      <c r="AG348" s="100">
        <v>12.25</v>
      </c>
      <c r="AH348" s="100">
        <v>4.17</v>
      </c>
      <c r="AI348" s="103">
        <v>46017.0</v>
      </c>
      <c r="AJ348" s="100">
        <v>0.179</v>
      </c>
      <c r="AK348" s="102" t="s">
        <v>128</v>
      </c>
      <c r="AL348" s="104"/>
      <c r="AM348" s="102" t="s">
        <v>1247</v>
      </c>
      <c r="AN348" s="100">
        <v>3359.0</v>
      </c>
      <c r="AO348" s="102" t="s">
        <v>110</v>
      </c>
      <c r="AP348" s="102" t="s">
        <v>110</v>
      </c>
      <c r="AQ348" s="102">
        <v>2.56345</v>
      </c>
      <c r="AR348" s="102">
        <v>11.0</v>
      </c>
      <c r="AS348" s="102">
        <v>0.0305125</v>
      </c>
      <c r="AT348" s="99">
        <v>0.0494</v>
      </c>
      <c r="AU348" s="102" t="s">
        <v>110</v>
      </c>
      <c r="AV348" s="109" t="s">
        <v>1378</v>
      </c>
      <c r="AW348" s="102" t="s">
        <v>1374</v>
      </c>
      <c r="AX348" s="110" t="s">
        <v>264</v>
      </c>
      <c r="AY348" s="110" t="s">
        <v>118</v>
      </c>
      <c r="AZ348" s="110" t="s">
        <v>1375</v>
      </c>
    </row>
    <row r="349">
      <c r="A349" s="38">
        <v>345.0</v>
      </c>
      <c r="B349" s="135" t="s">
        <v>1379</v>
      </c>
      <c r="C349" s="82" t="str">
        <f t="shared" si="7"/>
        <v>View</v>
      </c>
      <c r="D349" s="38" t="s">
        <v>1380</v>
      </c>
      <c r="E349" s="83">
        <v>1.39</v>
      </c>
      <c r="F349" s="87" t="str">
        <f t="shared" si="8"/>
        <v>Global Moderate Allocation</v>
      </c>
      <c r="G349" s="71">
        <v>0.0106</v>
      </c>
      <c r="H349" s="72">
        <v>0.0118</v>
      </c>
      <c r="I349" s="72">
        <v>0.0882</v>
      </c>
      <c r="J349" s="72">
        <v>0.1846</v>
      </c>
      <c r="K349" s="72">
        <v>0.6187</v>
      </c>
      <c r="L349" s="72">
        <v>0.1135</v>
      </c>
      <c r="M349" s="72">
        <v>0.7008</v>
      </c>
      <c r="N349" s="73">
        <v>0.7374</v>
      </c>
      <c r="O349" s="73">
        <v>2.3989</v>
      </c>
      <c r="P349" s="73">
        <v>1.1551</v>
      </c>
      <c r="Q349" s="72">
        <v>0.1841</v>
      </c>
      <c r="R349" s="89">
        <v>3.73</v>
      </c>
      <c r="S349" s="91">
        <v>-246.217482</v>
      </c>
      <c r="T349" s="93">
        <v>157.0</v>
      </c>
      <c r="U349" s="91">
        <v>11933.72183</v>
      </c>
      <c r="V349" s="95"/>
      <c r="W349" s="97">
        <v>0.03</v>
      </c>
      <c r="X349" s="99">
        <v>0.0266</v>
      </c>
      <c r="Y349" s="100">
        <v>28.0</v>
      </c>
      <c r="Z349" s="100">
        <v>2.0</v>
      </c>
      <c r="AA349" s="97">
        <v>0.0063</v>
      </c>
      <c r="AB349" s="100">
        <v>0.63</v>
      </c>
      <c r="AC349" s="102" t="s">
        <v>264</v>
      </c>
      <c r="AD349" s="102" t="s">
        <v>456</v>
      </c>
      <c r="AE349" s="100">
        <v>19.41</v>
      </c>
      <c r="AF349" s="103">
        <v>34122.0</v>
      </c>
      <c r="AG349" s="100">
        <v>32.61</v>
      </c>
      <c r="AH349" s="100">
        <v>12.59</v>
      </c>
      <c r="AI349" s="103">
        <v>46010.0</v>
      </c>
      <c r="AJ349" s="100">
        <v>3.6168</v>
      </c>
      <c r="AK349" s="102" t="s">
        <v>135</v>
      </c>
      <c r="AL349" s="104"/>
      <c r="AM349" s="102" t="s">
        <v>1247</v>
      </c>
      <c r="AN349" s="100">
        <v>3359.0</v>
      </c>
      <c r="AO349" s="102" t="s">
        <v>110</v>
      </c>
      <c r="AP349" s="102" t="s">
        <v>110</v>
      </c>
      <c r="AQ349" s="102" t="s">
        <v>110</v>
      </c>
      <c r="AR349" s="102" t="s">
        <v>110</v>
      </c>
      <c r="AS349" s="102" t="s">
        <v>110</v>
      </c>
      <c r="AT349" s="99">
        <v>0.018</v>
      </c>
      <c r="AU349" s="102" t="s">
        <v>110</v>
      </c>
      <c r="AV349" s="109" t="s">
        <v>1381</v>
      </c>
      <c r="AW349" s="102" t="s">
        <v>1374</v>
      </c>
      <c r="AX349" s="110" t="s">
        <v>264</v>
      </c>
      <c r="AY349" s="110" t="s">
        <v>118</v>
      </c>
      <c r="AZ349" s="110" t="s">
        <v>1375</v>
      </c>
    </row>
    <row r="350">
      <c r="A350" s="38">
        <v>346.0</v>
      </c>
      <c r="B350" s="135" t="s">
        <v>1382</v>
      </c>
      <c r="C350" s="82" t="str">
        <f t="shared" si="7"/>
        <v>View</v>
      </c>
      <c r="D350" s="38" t="s">
        <v>1383</v>
      </c>
      <c r="E350" s="83">
        <v>1.9543</v>
      </c>
      <c r="F350" s="87" t="str">
        <f t="shared" si="8"/>
        <v>Global Moderately Aggressive Allocation</v>
      </c>
      <c r="G350" s="71">
        <v>0.0093</v>
      </c>
      <c r="H350" s="72">
        <v>0.0146</v>
      </c>
      <c r="I350" s="72">
        <v>0.1646</v>
      </c>
      <c r="J350" s="72">
        <v>0.4001</v>
      </c>
      <c r="K350" s="72">
        <v>0.8516</v>
      </c>
      <c r="L350" s="72">
        <v>0.0907</v>
      </c>
      <c r="M350" s="72">
        <v>1.0935</v>
      </c>
      <c r="N350" s="73">
        <v>1.1333</v>
      </c>
      <c r="O350" s="73">
        <v>3.618</v>
      </c>
      <c r="P350" s="73">
        <v>1.6376</v>
      </c>
      <c r="Q350" s="72">
        <v>0.2004</v>
      </c>
      <c r="R350" s="89">
        <v>5.4</v>
      </c>
      <c r="S350" s="91">
        <v>66.082738</v>
      </c>
      <c r="T350" s="93">
        <v>331.0</v>
      </c>
      <c r="U350" s="91">
        <v>19248.97579</v>
      </c>
      <c r="V350" s="95"/>
      <c r="W350" s="97">
        <v>0.0255</v>
      </c>
      <c r="X350" s="99">
        <v>0.0378</v>
      </c>
      <c r="Y350" s="100">
        <v>1.0</v>
      </c>
      <c r="Z350" s="100">
        <v>3.0</v>
      </c>
      <c r="AA350" s="97">
        <v>0.0059</v>
      </c>
      <c r="AB350" s="100">
        <v>0.72</v>
      </c>
      <c r="AC350" s="102" t="s">
        <v>386</v>
      </c>
      <c r="AD350" s="102" t="s">
        <v>744</v>
      </c>
      <c r="AE350" s="100">
        <v>15.88</v>
      </c>
      <c r="AF350" s="103">
        <v>37928.0</v>
      </c>
      <c r="AG350" s="100">
        <v>22.95</v>
      </c>
      <c r="AH350" s="100">
        <v>2.25</v>
      </c>
      <c r="AI350" s="103">
        <v>46013.0</v>
      </c>
      <c r="AJ350" s="100">
        <v>0.4234</v>
      </c>
      <c r="AK350" s="102" t="s">
        <v>1292</v>
      </c>
      <c r="AL350" s="104"/>
      <c r="AM350" s="102" t="s">
        <v>1247</v>
      </c>
      <c r="AN350" s="100">
        <v>3360.0</v>
      </c>
      <c r="AO350" s="102" t="s">
        <v>110</v>
      </c>
      <c r="AP350" s="102" t="s">
        <v>110</v>
      </c>
      <c r="AQ350" s="102">
        <v>3.7901</v>
      </c>
      <c r="AR350" s="102">
        <v>14.0</v>
      </c>
      <c r="AS350" s="102">
        <v>0.0644</v>
      </c>
      <c r="AT350" s="99">
        <v>0.0615</v>
      </c>
      <c r="AU350" s="102" t="s">
        <v>110</v>
      </c>
      <c r="AV350" s="109" t="s">
        <v>1384</v>
      </c>
      <c r="AW350" s="102" t="s">
        <v>1385</v>
      </c>
      <c r="AX350" s="110" t="s">
        <v>264</v>
      </c>
      <c r="AY350" s="110" t="s">
        <v>118</v>
      </c>
      <c r="AZ350" s="110" t="s">
        <v>1386</v>
      </c>
    </row>
    <row r="351">
      <c r="A351" s="38">
        <v>347.0</v>
      </c>
      <c r="B351" s="135" t="s">
        <v>1387</v>
      </c>
      <c r="C351" s="82" t="str">
        <f t="shared" si="7"/>
        <v>View</v>
      </c>
      <c r="D351" s="38" t="s">
        <v>1388</v>
      </c>
      <c r="E351" s="83">
        <v>1.4584</v>
      </c>
      <c r="F351" s="87" t="str">
        <f t="shared" si="8"/>
        <v>Global Moderately Aggressive Allocation</v>
      </c>
      <c r="G351" s="71">
        <v>0.0086</v>
      </c>
      <c r="H351" s="72">
        <v>0.0217</v>
      </c>
      <c r="I351" s="72">
        <v>0.1609</v>
      </c>
      <c r="J351" s="72">
        <v>0.3418</v>
      </c>
      <c r="K351" s="72">
        <v>0.6915</v>
      </c>
      <c r="L351" s="72">
        <v>0.0969</v>
      </c>
      <c r="M351" s="72">
        <v>0.7893</v>
      </c>
      <c r="N351" s="73">
        <v>0.8035</v>
      </c>
      <c r="O351" s="73">
        <v>2.7059</v>
      </c>
      <c r="P351" s="73">
        <v>1.2274</v>
      </c>
      <c r="Q351" s="72">
        <v>0.1942</v>
      </c>
      <c r="R351" s="89">
        <v>3.93</v>
      </c>
      <c r="S351" s="91">
        <v>-893.722292</v>
      </c>
      <c r="T351" s="93">
        <v>222.0</v>
      </c>
      <c r="U351" s="91">
        <v>72180.10211</v>
      </c>
      <c r="V351" s="95"/>
      <c r="W351" s="97">
        <v>0.01</v>
      </c>
      <c r="X351" s="99">
        <v>0.0371</v>
      </c>
      <c r="Y351" s="100">
        <v>3.0</v>
      </c>
      <c r="Z351" s="100">
        <v>6.0</v>
      </c>
      <c r="AA351" s="97">
        <v>0.0065</v>
      </c>
      <c r="AB351" s="100">
        <v>0.63</v>
      </c>
      <c r="AC351" s="102" t="s">
        <v>264</v>
      </c>
      <c r="AD351" s="102" t="s">
        <v>744</v>
      </c>
      <c r="AE351" s="100">
        <v>19.02</v>
      </c>
      <c r="AF351" s="103">
        <v>36007.0</v>
      </c>
      <c r="AG351" s="100">
        <v>17.23</v>
      </c>
      <c r="AH351" s="100">
        <v>4.59</v>
      </c>
      <c r="AI351" s="103">
        <v>45995.0</v>
      </c>
      <c r="AJ351" s="100">
        <v>7.787</v>
      </c>
      <c r="AK351" s="102" t="s">
        <v>107</v>
      </c>
      <c r="AL351" s="104"/>
      <c r="AM351" s="102" t="s">
        <v>1247</v>
      </c>
      <c r="AN351" s="100">
        <v>3360.0</v>
      </c>
      <c r="AO351" s="102" t="s">
        <v>110</v>
      </c>
      <c r="AP351" s="102" t="s">
        <v>110</v>
      </c>
      <c r="AQ351" s="102" t="s">
        <v>110</v>
      </c>
      <c r="AR351" s="102" t="s">
        <v>110</v>
      </c>
      <c r="AS351" s="102" t="s">
        <v>110</v>
      </c>
      <c r="AT351" s="102" t="s">
        <v>110</v>
      </c>
      <c r="AU351" s="102" t="s">
        <v>110</v>
      </c>
      <c r="AV351" s="109" t="s">
        <v>1389</v>
      </c>
      <c r="AW351" s="102" t="s">
        <v>1385</v>
      </c>
      <c r="AX351" s="110" t="s">
        <v>264</v>
      </c>
      <c r="AY351" s="110" t="s">
        <v>118</v>
      </c>
      <c r="AZ351" s="110" t="s">
        <v>1386</v>
      </c>
    </row>
    <row r="352">
      <c r="A352" s="38">
        <v>348.0</v>
      </c>
      <c r="B352" s="135" t="s">
        <v>1390</v>
      </c>
      <c r="C352" s="82" t="str">
        <f t="shared" si="7"/>
        <v>View</v>
      </c>
      <c r="D352" s="38" t="s">
        <v>1391</v>
      </c>
      <c r="E352" s="83">
        <v>1.1348</v>
      </c>
      <c r="F352" s="87" t="str">
        <f t="shared" si="8"/>
        <v>Global Moderately Aggressive Allocation</v>
      </c>
      <c r="G352" s="71">
        <v>0.0277</v>
      </c>
      <c r="H352" s="72">
        <v>0.0086</v>
      </c>
      <c r="I352" s="72">
        <v>0.1236</v>
      </c>
      <c r="J352" s="72">
        <v>0.3308</v>
      </c>
      <c r="K352" s="72">
        <v>0.7411</v>
      </c>
      <c r="L352" s="72">
        <v>0.2448</v>
      </c>
      <c r="M352" s="72">
        <v>0.9518</v>
      </c>
      <c r="N352" s="73">
        <v>0.6482</v>
      </c>
      <c r="O352" s="73">
        <v>1.9341</v>
      </c>
      <c r="P352" s="73">
        <v>1.0157</v>
      </c>
      <c r="Q352" s="72">
        <v>0.2553</v>
      </c>
      <c r="R352" s="89">
        <v>3.71</v>
      </c>
      <c r="S352" s="91" t="s">
        <v>110</v>
      </c>
      <c r="T352" s="93">
        <v>408.0</v>
      </c>
      <c r="U352" s="91">
        <v>260.11812</v>
      </c>
      <c r="V352" s="95"/>
      <c r="W352" s="97">
        <v>0.0</v>
      </c>
      <c r="X352" s="99">
        <v>0.0866</v>
      </c>
      <c r="Y352" s="100">
        <v>1.0</v>
      </c>
      <c r="Z352" s="100">
        <v>1.0</v>
      </c>
      <c r="AA352" s="97">
        <v>0.0098</v>
      </c>
      <c r="AB352" s="100">
        <v>1.01</v>
      </c>
      <c r="AC352" s="102" t="s">
        <v>386</v>
      </c>
      <c r="AD352" s="104"/>
      <c r="AE352" s="100">
        <v>17.45</v>
      </c>
      <c r="AF352" s="103">
        <v>39169.0</v>
      </c>
      <c r="AG352" s="100">
        <v>6.22</v>
      </c>
      <c r="AH352" s="100">
        <v>0.85</v>
      </c>
      <c r="AI352" s="103">
        <v>46002.0</v>
      </c>
      <c r="AJ352" s="100">
        <v>0.1315</v>
      </c>
      <c r="AK352" s="102" t="s">
        <v>128</v>
      </c>
      <c r="AL352" s="102" t="s">
        <v>618</v>
      </c>
      <c r="AM352" s="102" t="s">
        <v>1247</v>
      </c>
      <c r="AN352" s="100">
        <v>3360.0</v>
      </c>
      <c r="AO352" s="102" t="s">
        <v>110</v>
      </c>
      <c r="AP352" s="102" t="s">
        <v>110</v>
      </c>
      <c r="AQ352" s="102" t="s">
        <v>110</v>
      </c>
      <c r="AR352" s="102" t="s">
        <v>110</v>
      </c>
      <c r="AS352" s="102" t="s">
        <v>110</v>
      </c>
      <c r="AT352" s="99">
        <v>0.0704</v>
      </c>
      <c r="AU352" s="102" t="s">
        <v>110</v>
      </c>
      <c r="AV352" s="109" t="s">
        <v>1392</v>
      </c>
      <c r="AW352" s="102" t="s">
        <v>1385</v>
      </c>
      <c r="AX352" s="110" t="s">
        <v>264</v>
      </c>
      <c r="AY352" s="110" t="s">
        <v>620</v>
      </c>
      <c r="AZ352" s="110" t="s">
        <v>1386</v>
      </c>
    </row>
    <row r="353">
      <c r="A353" s="38">
        <v>349.0</v>
      </c>
      <c r="B353" s="135" t="s">
        <v>1393</v>
      </c>
      <c r="C353" s="82" t="str">
        <f t="shared" si="7"/>
        <v>View</v>
      </c>
      <c r="D353" s="38" t="s">
        <v>1394</v>
      </c>
      <c r="E353" s="83">
        <v>0.9677</v>
      </c>
      <c r="F353" s="87" t="str">
        <f t="shared" si="8"/>
        <v>Global Moderately Aggressive Allocation</v>
      </c>
      <c r="G353" s="71">
        <v>0.0059</v>
      </c>
      <c r="H353" s="72">
        <v>0.0083</v>
      </c>
      <c r="I353" s="72">
        <v>0.0732</v>
      </c>
      <c r="J353" s="72">
        <v>0.2089</v>
      </c>
      <c r="K353" s="72">
        <v>0.4548</v>
      </c>
      <c r="L353" s="72">
        <v>0.1117</v>
      </c>
      <c r="M353" s="72">
        <v>0.5553</v>
      </c>
      <c r="N353" s="73">
        <v>0.5983</v>
      </c>
      <c r="O353" s="73">
        <v>1.7299</v>
      </c>
      <c r="P353" s="73">
        <v>0.8833</v>
      </c>
      <c r="Q353" s="72">
        <v>0.1763</v>
      </c>
      <c r="R353" s="89">
        <v>3.09</v>
      </c>
      <c r="S353" s="91">
        <v>-1915.085829</v>
      </c>
      <c r="T353" s="93">
        <v>2352.0</v>
      </c>
      <c r="U353" s="91">
        <v>121982.2478</v>
      </c>
      <c r="V353" s="95"/>
      <c r="W353" s="97">
        <v>0.03</v>
      </c>
      <c r="X353" s="99">
        <v>0.03</v>
      </c>
      <c r="Y353" s="100">
        <v>22.0</v>
      </c>
      <c r="Z353" s="100">
        <v>78.0</v>
      </c>
      <c r="AA353" s="97">
        <v>0.0055</v>
      </c>
      <c r="AB353" s="100">
        <v>0.69</v>
      </c>
      <c r="AC353" s="102" t="s">
        <v>386</v>
      </c>
      <c r="AD353" s="102" t="s">
        <v>456</v>
      </c>
      <c r="AE353" s="100">
        <v>19.05</v>
      </c>
      <c r="AF353" s="103">
        <v>31988.0</v>
      </c>
      <c r="AG353" s="100">
        <v>34.02</v>
      </c>
      <c r="AH353" s="100">
        <v>0.0</v>
      </c>
      <c r="AI353" s="103">
        <v>46009.0</v>
      </c>
      <c r="AJ353" s="100">
        <v>4.537</v>
      </c>
      <c r="AK353" s="102" t="s">
        <v>128</v>
      </c>
      <c r="AL353" s="104"/>
      <c r="AM353" s="102" t="s">
        <v>1247</v>
      </c>
      <c r="AN353" s="100">
        <v>3360.0</v>
      </c>
      <c r="AO353" s="102" t="s">
        <v>110</v>
      </c>
      <c r="AP353" s="102" t="s">
        <v>110</v>
      </c>
      <c r="AQ353" s="102">
        <v>4.78067</v>
      </c>
      <c r="AR353" s="102">
        <v>7.0</v>
      </c>
      <c r="AS353" s="102">
        <v>0.04464</v>
      </c>
      <c r="AT353" s="99">
        <v>0.0476</v>
      </c>
      <c r="AU353" s="102" t="s">
        <v>110</v>
      </c>
      <c r="AV353" s="109" t="s">
        <v>1395</v>
      </c>
      <c r="AW353" s="102" t="s">
        <v>1385</v>
      </c>
      <c r="AX353" s="110" t="s">
        <v>264</v>
      </c>
      <c r="AY353" s="110" t="s">
        <v>118</v>
      </c>
      <c r="AZ353" s="110" t="s">
        <v>1386</v>
      </c>
    </row>
    <row r="354">
      <c r="A354" s="38">
        <v>350.0</v>
      </c>
      <c r="B354" s="135" t="s">
        <v>1396</v>
      </c>
      <c r="C354" s="82" t="str">
        <f t="shared" si="7"/>
        <v>View</v>
      </c>
      <c r="D354" s="38" t="s">
        <v>1397</v>
      </c>
      <c r="E354" s="83">
        <v>1.1972</v>
      </c>
      <c r="F354" s="87" t="str">
        <f t="shared" si="8"/>
        <v>Global Moderately Aggressive Allocation</v>
      </c>
      <c r="G354" s="71">
        <v>0.0111</v>
      </c>
      <c r="H354" s="72">
        <v>-0.0224</v>
      </c>
      <c r="I354" s="72">
        <v>0.1183</v>
      </c>
      <c r="J354" s="72">
        <v>0.2523</v>
      </c>
      <c r="K354" s="72">
        <v>0.7797</v>
      </c>
      <c r="L354" s="72">
        <v>0.3114</v>
      </c>
      <c r="M354" s="72">
        <v>0.7131</v>
      </c>
      <c r="N354" s="73">
        <v>0.3868</v>
      </c>
      <c r="O354" s="73">
        <v>2.02</v>
      </c>
      <c r="P354" s="73">
        <v>0.5312</v>
      </c>
      <c r="Q354" s="72">
        <v>0.354</v>
      </c>
      <c r="R354" s="89">
        <v>2.13</v>
      </c>
      <c r="S354" s="91" t="s">
        <v>110</v>
      </c>
      <c r="T354" s="93">
        <v>173.0</v>
      </c>
      <c r="U354" s="91">
        <v>483.941715</v>
      </c>
      <c r="V354" s="95"/>
      <c r="W354" s="97">
        <v>0.0</v>
      </c>
      <c r="X354" s="99">
        <v>0.0701</v>
      </c>
      <c r="Y354" s="100">
        <v>100.0</v>
      </c>
      <c r="Z354" s="100">
        <v>100.0</v>
      </c>
      <c r="AA354" s="97">
        <v>0.01</v>
      </c>
      <c r="AB354" s="100">
        <v>1.22</v>
      </c>
      <c r="AC354" s="102" t="s">
        <v>386</v>
      </c>
      <c r="AD354" s="102" t="s">
        <v>744</v>
      </c>
      <c r="AE354" s="100">
        <v>23.41</v>
      </c>
      <c r="AF354" s="103">
        <v>38107.0</v>
      </c>
      <c r="AG354" s="100">
        <v>10.26</v>
      </c>
      <c r="AH354" s="100">
        <v>3.17</v>
      </c>
      <c r="AI354" s="103">
        <v>46006.0</v>
      </c>
      <c r="AJ354" s="100">
        <v>0.1733</v>
      </c>
      <c r="AK354" s="102" t="s">
        <v>160</v>
      </c>
      <c r="AL354" s="102" t="s">
        <v>618</v>
      </c>
      <c r="AM354" s="102" t="s">
        <v>1247</v>
      </c>
      <c r="AN354" s="100">
        <v>3360.0</v>
      </c>
      <c r="AO354" s="102" t="s">
        <v>110</v>
      </c>
      <c r="AP354" s="102" t="s">
        <v>110</v>
      </c>
      <c r="AQ354" s="102" t="s">
        <v>110</v>
      </c>
      <c r="AR354" s="102" t="s">
        <v>110</v>
      </c>
      <c r="AS354" s="102" t="s">
        <v>110</v>
      </c>
      <c r="AT354" s="102" t="s">
        <v>110</v>
      </c>
      <c r="AU354" s="102" t="s">
        <v>110</v>
      </c>
      <c r="AV354" s="109" t="s">
        <v>1398</v>
      </c>
      <c r="AW354" s="102" t="s">
        <v>1385</v>
      </c>
      <c r="AX354" s="110" t="s">
        <v>264</v>
      </c>
      <c r="AY354" s="110" t="s">
        <v>620</v>
      </c>
      <c r="AZ354" s="110" t="s">
        <v>1386</v>
      </c>
    </row>
    <row r="355">
      <c r="A355" s="38">
        <v>351.0</v>
      </c>
      <c r="B355" s="135" t="s">
        <v>1399</v>
      </c>
      <c r="C355" s="82" t="str">
        <f t="shared" si="7"/>
        <v>View</v>
      </c>
      <c r="D355" s="38" t="s">
        <v>1400</v>
      </c>
      <c r="E355" s="83">
        <v>0.7854</v>
      </c>
      <c r="F355" s="87" t="str">
        <f t="shared" si="8"/>
        <v>Global Moderately Conservative Allocation</v>
      </c>
      <c r="G355" s="71">
        <v>0.003</v>
      </c>
      <c r="H355" s="72">
        <v>0.0055</v>
      </c>
      <c r="I355" s="72">
        <v>0.0583</v>
      </c>
      <c r="J355" s="72">
        <v>0.139</v>
      </c>
      <c r="K355" s="72">
        <v>0.3065</v>
      </c>
      <c r="L355" s="72">
        <v>0.0901</v>
      </c>
      <c r="M355" s="72">
        <v>0.2907</v>
      </c>
      <c r="N355" s="73">
        <v>0.2708</v>
      </c>
      <c r="O355" s="73">
        <v>1.5445</v>
      </c>
      <c r="P355" s="73">
        <v>0.3929</v>
      </c>
      <c r="Q355" s="72">
        <v>0.1589</v>
      </c>
      <c r="R355" s="89">
        <v>1.79</v>
      </c>
      <c r="S355" s="91">
        <v>43.641641</v>
      </c>
      <c r="T355" s="93">
        <v>581.0</v>
      </c>
      <c r="U355" s="91">
        <v>682.916863</v>
      </c>
      <c r="V355" s="95"/>
      <c r="W355" s="97">
        <v>0.0</v>
      </c>
      <c r="X355" s="99">
        <v>0.0399</v>
      </c>
      <c r="Y355" s="100">
        <v>21.0</v>
      </c>
      <c r="Z355" s="100">
        <v>67.0</v>
      </c>
      <c r="AA355" s="97">
        <v>0.0035</v>
      </c>
      <c r="AB355" s="100">
        <v>0.41</v>
      </c>
      <c r="AC355" s="102" t="s">
        <v>264</v>
      </c>
      <c r="AD355" s="102" t="s">
        <v>1401</v>
      </c>
      <c r="AE355" s="100">
        <v>17.27</v>
      </c>
      <c r="AF355" s="103">
        <v>43041.0</v>
      </c>
      <c r="AG355" s="100">
        <v>8.17</v>
      </c>
      <c r="AH355" s="100">
        <v>6.41</v>
      </c>
      <c r="AI355" s="103">
        <v>46008.0</v>
      </c>
      <c r="AJ355" s="100">
        <v>0.3185</v>
      </c>
      <c r="AK355" s="102" t="s">
        <v>128</v>
      </c>
      <c r="AL355" s="104"/>
      <c r="AM355" s="102" t="s">
        <v>1247</v>
      </c>
      <c r="AN355" s="100">
        <v>3361.0</v>
      </c>
      <c r="AO355" s="102" t="s">
        <v>110</v>
      </c>
      <c r="AP355" s="102" t="s">
        <v>110</v>
      </c>
      <c r="AQ355" s="102">
        <v>5.75</v>
      </c>
      <c r="AR355" s="102">
        <v>7.0</v>
      </c>
      <c r="AS355" s="102">
        <v>0.0497</v>
      </c>
      <c r="AT355" s="99">
        <v>0.0417</v>
      </c>
      <c r="AU355" s="102" t="s">
        <v>110</v>
      </c>
      <c r="AV355" s="109" t="s">
        <v>1402</v>
      </c>
      <c r="AW355" s="102" t="s">
        <v>1403</v>
      </c>
      <c r="AX355" s="110" t="s">
        <v>264</v>
      </c>
      <c r="AY355" s="110" t="s">
        <v>118</v>
      </c>
      <c r="AZ355" s="110" t="s">
        <v>1404</v>
      </c>
    </row>
    <row r="356">
      <c r="A356" s="38">
        <v>352.0</v>
      </c>
      <c r="B356" s="135" t="s">
        <v>1405</v>
      </c>
      <c r="C356" s="82" t="str">
        <f t="shared" si="7"/>
        <v>View</v>
      </c>
      <c r="D356" s="38" t="s">
        <v>1406</v>
      </c>
      <c r="E356" s="83">
        <v>0.911</v>
      </c>
      <c r="F356" s="87" t="str">
        <f t="shared" si="8"/>
        <v>Global Moderately Conservative Allocation</v>
      </c>
      <c r="G356" s="71">
        <v>0.0092</v>
      </c>
      <c r="H356" s="72">
        <v>0.0097</v>
      </c>
      <c r="I356" s="72">
        <v>0.0893</v>
      </c>
      <c r="J356" s="72">
        <v>0.1633</v>
      </c>
      <c r="K356" s="72">
        <v>0.4552</v>
      </c>
      <c r="L356" s="72">
        <v>0.1574</v>
      </c>
      <c r="M356" s="72">
        <v>0.3618</v>
      </c>
      <c r="N356" s="73">
        <v>0.2939</v>
      </c>
      <c r="O356" s="73">
        <v>1.5971</v>
      </c>
      <c r="P356" s="73">
        <v>0.4373</v>
      </c>
      <c r="Q356" s="72">
        <v>0.2195</v>
      </c>
      <c r="R356" s="89">
        <v>1.61</v>
      </c>
      <c r="S356" s="91">
        <v>-29.235982</v>
      </c>
      <c r="T356" s="93">
        <v>367.0</v>
      </c>
      <c r="U356" s="91">
        <v>610.328462</v>
      </c>
      <c r="V356" s="95"/>
      <c r="W356" s="97">
        <v>0.027</v>
      </c>
      <c r="X356" s="99">
        <v>0.047</v>
      </c>
      <c r="Y356" s="100">
        <v>5.0</v>
      </c>
      <c r="Z356" s="100">
        <v>3.0</v>
      </c>
      <c r="AA356" s="97">
        <v>0.0053</v>
      </c>
      <c r="AB356" s="100">
        <v>0.65</v>
      </c>
      <c r="AC356" s="102" t="s">
        <v>264</v>
      </c>
      <c r="AD356" s="102" t="s">
        <v>456</v>
      </c>
      <c r="AE356" s="100">
        <v>22.07</v>
      </c>
      <c r="AF356" s="103">
        <v>23438.0</v>
      </c>
      <c r="AG356" s="100">
        <v>10.17</v>
      </c>
      <c r="AH356" s="100">
        <v>2.69</v>
      </c>
      <c r="AI356" s="103">
        <v>46006.0</v>
      </c>
      <c r="AJ356" s="100">
        <v>0.6215</v>
      </c>
      <c r="AK356" s="102" t="s">
        <v>128</v>
      </c>
      <c r="AL356" s="104"/>
      <c r="AM356" s="102" t="s">
        <v>1247</v>
      </c>
      <c r="AN356" s="100">
        <v>3361.0</v>
      </c>
      <c r="AO356" s="102" t="s">
        <v>110</v>
      </c>
      <c r="AP356" s="102" t="s">
        <v>110</v>
      </c>
      <c r="AQ356" s="102" t="s">
        <v>110</v>
      </c>
      <c r="AR356" s="102" t="s">
        <v>110</v>
      </c>
      <c r="AS356" s="102" t="s">
        <v>110</v>
      </c>
      <c r="AT356" s="99">
        <v>0.0494</v>
      </c>
      <c r="AU356" s="102" t="s">
        <v>110</v>
      </c>
      <c r="AV356" s="109" t="s">
        <v>1407</v>
      </c>
      <c r="AW356" s="102" t="s">
        <v>1403</v>
      </c>
      <c r="AX356" s="110" t="s">
        <v>264</v>
      </c>
      <c r="AY356" s="110" t="s">
        <v>118</v>
      </c>
      <c r="AZ356" s="110" t="s">
        <v>1404</v>
      </c>
    </row>
    <row r="357">
      <c r="A357" s="38">
        <v>353.0</v>
      </c>
      <c r="B357" s="135" t="s">
        <v>1408</v>
      </c>
      <c r="C357" s="82" t="str">
        <f t="shared" si="7"/>
        <v>View</v>
      </c>
      <c r="D357" s="38" t="s">
        <v>1409</v>
      </c>
      <c r="E357" s="83">
        <v>0.8518</v>
      </c>
      <c r="F357" s="87" t="str">
        <f t="shared" si="8"/>
        <v>Global Moderately Conservative Allocation</v>
      </c>
      <c r="G357" s="71">
        <v>0.0057</v>
      </c>
      <c r="H357" s="72">
        <v>0.0064</v>
      </c>
      <c r="I357" s="72">
        <v>0.053</v>
      </c>
      <c r="J357" s="72">
        <v>0.1221</v>
      </c>
      <c r="K357" s="72">
        <v>0.3326</v>
      </c>
      <c r="L357" s="72">
        <v>0.1146</v>
      </c>
      <c r="M357" s="72">
        <v>0.2717</v>
      </c>
      <c r="N357" s="73">
        <v>0.2191</v>
      </c>
      <c r="O357" s="73">
        <v>1.649</v>
      </c>
      <c r="P357" s="73">
        <v>0.3137</v>
      </c>
      <c r="Q357" s="72">
        <v>0.1644</v>
      </c>
      <c r="R357" s="89">
        <v>1.61</v>
      </c>
      <c r="S357" s="91">
        <v>-429.777603</v>
      </c>
      <c r="T357" s="93">
        <v>4016.0</v>
      </c>
      <c r="U357" s="91">
        <v>10592.13073</v>
      </c>
      <c r="V357" s="95"/>
      <c r="W357" s="97">
        <v>0.06</v>
      </c>
      <c r="X357" s="99">
        <v>0.0585</v>
      </c>
      <c r="Y357" s="100">
        <v>58.0</v>
      </c>
      <c r="Z357" s="100">
        <v>42.0</v>
      </c>
      <c r="AA357" s="97">
        <v>0.0034</v>
      </c>
      <c r="AB357" s="100">
        <v>0.45</v>
      </c>
      <c r="AC357" s="102" t="s">
        <v>264</v>
      </c>
      <c r="AD357" s="102" t="s">
        <v>1271</v>
      </c>
      <c r="AE357" s="100">
        <v>19.57</v>
      </c>
      <c r="AF357" s="103">
        <v>39545.0</v>
      </c>
      <c r="AG357" s="100">
        <v>14.1</v>
      </c>
      <c r="AH357" s="100">
        <v>0.0</v>
      </c>
      <c r="AI357" s="103">
        <v>46022.0</v>
      </c>
      <c r="AJ357" s="100">
        <v>0.0589</v>
      </c>
      <c r="AK357" s="102" t="s">
        <v>1292</v>
      </c>
      <c r="AL357" s="104"/>
      <c r="AM357" s="102" t="s">
        <v>1247</v>
      </c>
      <c r="AN357" s="100">
        <v>3361.0</v>
      </c>
      <c r="AO357" s="102" t="s">
        <v>110</v>
      </c>
      <c r="AP357" s="102" t="s">
        <v>110</v>
      </c>
      <c r="AQ357" s="102">
        <v>2.43348</v>
      </c>
      <c r="AR357" s="102">
        <v>14.0</v>
      </c>
      <c r="AS357" s="102">
        <v>0.105</v>
      </c>
      <c r="AT357" s="99">
        <v>0.057</v>
      </c>
      <c r="AU357" s="102" t="s">
        <v>110</v>
      </c>
      <c r="AV357" s="109" t="s">
        <v>1410</v>
      </c>
      <c r="AW357" s="102" t="s">
        <v>1403</v>
      </c>
      <c r="AX357" s="110" t="s">
        <v>264</v>
      </c>
      <c r="AY357" s="110" t="s">
        <v>118</v>
      </c>
      <c r="AZ357" s="110" t="s">
        <v>1404</v>
      </c>
    </row>
    <row r="358">
      <c r="A358" s="38">
        <v>354.0</v>
      </c>
      <c r="B358" s="135" t="s">
        <v>1247</v>
      </c>
      <c r="C358" s="82" t="str">
        <f t="shared" si="7"/>
        <v>View</v>
      </c>
      <c r="D358" s="38" t="s">
        <v>1411</v>
      </c>
      <c r="E358" s="83">
        <v>0.9445</v>
      </c>
      <c r="F358" s="87" t="str">
        <f t="shared" si="8"/>
        <v>Global Moderately Conservative Allocation</v>
      </c>
      <c r="G358" s="71">
        <v>0.0015</v>
      </c>
      <c r="H358" s="72">
        <v>0.0067</v>
      </c>
      <c r="I358" s="72">
        <v>0.0659</v>
      </c>
      <c r="J358" s="72">
        <v>0.1377</v>
      </c>
      <c r="K358" s="72">
        <v>0.3719</v>
      </c>
      <c r="L358" s="72">
        <v>0.1457</v>
      </c>
      <c r="M358" s="72">
        <v>0.2627</v>
      </c>
      <c r="N358" s="73">
        <v>0.1789</v>
      </c>
      <c r="O358" s="73">
        <v>1.727</v>
      </c>
      <c r="P358" s="73">
        <v>0.2595</v>
      </c>
      <c r="Q358" s="72">
        <v>0.1996</v>
      </c>
      <c r="R358" s="89">
        <v>1.28</v>
      </c>
      <c r="S358" s="91">
        <v>78.581771</v>
      </c>
      <c r="T358" s="93">
        <v>9.0</v>
      </c>
      <c r="U358" s="91">
        <v>1726.516701</v>
      </c>
      <c r="V358" s="100" t="s">
        <v>156</v>
      </c>
      <c r="W358" s="97">
        <v>0.0305</v>
      </c>
      <c r="X358" s="99">
        <v>0.0296</v>
      </c>
      <c r="Y358" s="100">
        <v>25.0</v>
      </c>
      <c r="Z358" s="100">
        <v>14.0</v>
      </c>
      <c r="AA358" s="97">
        <v>0.0046</v>
      </c>
      <c r="AB358" s="100">
        <v>0.52</v>
      </c>
      <c r="AC358" s="102" t="s">
        <v>264</v>
      </c>
      <c r="AD358" s="102" t="s">
        <v>1369</v>
      </c>
      <c r="AE358" s="100">
        <v>22.45</v>
      </c>
      <c r="AF358" s="103">
        <v>39756.0</v>
      </c>
      <c r="AG358" s="100">
        <v>13.09</v>
      </c>
      <c r="AH358" s="100">
        <v>0.75</v>
      </c>
      <c r="AI358" s="103">
        <v>46014.0</v>
      </c>
      <c r="AJ358" s="100">
        <v>0.5326</v>
      </c>
      <c r="AK358" s="102" t="s">
        <v>128</v>
      </c>
      <c r="AL358" s="102" t="s">
        <v>129</v>
      </c>
      <c r="AM358" s="102" t="s">
        <v>1247</v>
      </c>
      <c r="AN358" s="100">
        <v>3361.0</v>
      </c>
      <c r="AO358" s="102" t="s">
        <v>110</v>
      </c>
      <c r="AP358" s="102" t="s">
        <v>110</v>
      </c>
      <c r="AQ358" s="102">
        <v>3.46139</v>
      </c>
      <c r="AR358" s="102" t="s">
        <v>110</v>
      </c>
      <c r="AS358" s="102">
        <v>0.0254</v>
      </c>
      <c r="AT358" s="99">
        <v>0.0388</v>
      </c>
      <c r="AU358" s="102" t="s">
        <v>110</v>
      </c>
      <c r="AV358" s="109" t="s">
        <v>1412</v>
      </c>
      <c r="AW358" s="102" t="s">
        <v>1403</v>
      </c>
      <c r="AX358" s="110" t="s">
        <v>264</v>
      </c>
      <c r="AY358" s="110" t="s">
        <v>132</v>
      </c>
      <c r="AZ358" s="110" t="s">
        <v>1404</v>
      </c>
    </row>
    <row r="359">
      <c r="A359" s="38">
        <v>355.0</v>
      </c>
      <c r="B359" s="135" t="s">
        <v>1413</v>
      </c>
      <c r="C359" s="82" t="str">
        <f t="shared" si="7"/>
        <v>View</v>
      </c>
      <c r="D359" s="38" t="s">
        <v>1414</v>
      </c>
      <c r="E359" s="83">
        <v>0.4784</v>
      </c>
      <c r="F359" s="87" t="str">
        <f t="shared" si="8"/>
        <v>Miscellaneous Allocation</v>
      </c>
      <c r="G359" s="71">
        <v>0.0057</v>
      </c>
      <c r="H359" s="72">
        <v>-8.0E-4</v>
      </c>
      <c r="I359" s="72">
        <v>0.0306</v>
      </c>
      <c r="J359" s="72">
        <v>0.0695</v>
      </c>
      <c r="K359" s="72">
        <v>0.2583</v>
      </c>
      <c r="L359" s="72">
        <v>0.1609</v>
      </c>
      <c r="M359" s="72">
        <v>0.3036</v>
      </c>
      <c r="N359" s="73">
        <v>0.2497</v>
      </c>
      <c r="O359" s="73">
        <v>0.7915</v>
      </c>
      <c r="P359" s="73">
        <v>0.3274</v>
      </c>
      <c r="Q359" s="72">
        <v>0.1805</v>
      </c>
      <c r="R359" s="89">
        <v>1.62</v>
      </c>
      <c r="S359" s="91">
        <v>288.82522</v>
      </c>
      <c r="T359" s="93">
        <v>567.0</v>
      </c>
      <c r="U359" s="91">
        <v>5692.786924</v>
      </c>
      <c r="V359" s="95"/>
      <c r="W359" s="97">
        <v>0.0514</v>
      </c>
      <c r="X359" s="99">
        <v>0.048</v>
      </c>
      <c r="Y359" s="100" t="s">
        <v>110</v>
      </c>
      <c r="Z359" s="100" t="s">
        <v>110</v>
      </c>
      <c r="AA359" s="97">
        <v>0.0037</v>
      </c>
      <c r="AB359" s="100">
        <v>0.5</v>
      </c>
      <c r="AC359" s="102" t="s">
        <v>578</v>
      </c>
      <c r="AD359" s="102" t="s">
        <v>1369</v>
      </c>
      <c r="AE359" s="100">
        <v>27.24</v>
      </c>
      <c r="AF359" s="103">
        <v>43375.0</v>
      </c>
      <c r="AG359" s="100">
        <v>6.84</v>
      </c>
      <c r="AH359" s="100">
        <v>6.84</v>
      </c>
      <c r="AI359" s="103">
        <v>46010.0</v>
      </c>
      <c r="AJ359" s="100">
        <v>0.167</v>
      </c>
      <c r="AK359" s="102" t="s">
        <v>128</v>
      </c>
      <c r="AL359" s="104"/>
      <c r="AM359" s="102" t="s">
        <v>1247</v>
      </c>
      <c r="AN359" s="100">
        <v>3362.0</v>
      </c>
      <c r="AO359" s="102" t="s">
        <v>110</v>
      </c>
      <c r="AP359" s="102" t="s">
        <v>110</v>
      </c>
      <c r="AQ359" s="102">
        <v>3.14</v>
      </c>
      <c r="AR359" s="102">
        <v>13.0</v>
      </c>
      <c r="AS359" s="102" t="s">
        <v>110</v>
      </c>
      <c r="AT359" s="99">
        <v>0.05</v>
      </c>
      <c r="AU359" s="102" t="s">
        <v>110</v>
      </c>
      <c r="AV359" s="109" t="s">
        <v>1415</v>
      </c>
      <c r="AW359" s="102" t="s">
        <v>1416</v>
      </c>
      <c r="AX359" s="110" t="s">
        <v>264</v>
      </c>
      <c r="AY359" s="110" t="s">
        <v>118</v>
      </c>
      <c r="AZ359" s="110" t="s">
        <v>1417</v>
      </c>
    </row>
    <row r="360">
      <c r="A360" s="38">
        <v>356.0</v>
      </c>
      <c r="B360" s="135"/>
      <c r="C360" s="68"/>
      <c r="D360" s="69" t="s">
        <v>1418</v>
      </c>
      <c r="E360" s="70"/>
      <c r="F360" s="70"/>
      <c r="G360" s="71"/>
      <c r="H360" s="72"/>
      <c r="I360" s="72"/>
      <c r="J360" s="72"/>
      <c r="K360" s="72"/>
      <c r="L360" s="72"/>
      <c r="M360" s="72"/>
      <c r="N360" s="73"/>
      <c r="O360" s="73"/>
      <c r="P360" s="73"/>
      <c r="Q360" s="72"/>
      <c r="R360" s="128"/>
      <c r="S360" s="129"/>
      <c r="T360" s="130"/>
      <c r="U360" s="129"/>
      <c r="V360" s="95" t="s">
        <v>84</v>
      </c>
      <c r="W360" s="95"/>
      <c r="X360" s="131"/>
      <c r="Y360" s="132"/>
      <c r="Z360" s="132"/>
      <c r="AA360" s="95"/>
      <c r="AB360" s="132"/>
      <c r="AC360" s="104"/>
      <c r="AD360" s="104"/>
      <c r="AE360" s="132"/>
      <c r="AF360" s="133"/>
      <c r="AG360" s="132"/>
      <c r="AH360" s="132"/>
      <c r="AI360" s="133"/>
      <c r="AJ360" s="132"/>
      <c r="AK360" s="104"/>
      <c r="AL360" s="104"/>
      <c r="AM360" s="104"/>
      <c r="AN360" s="132">
        <v>3999.0</v>
      </c>
      <c r="AO360" s="104"/>
      <c r="AP360" s="104"/>
      <c r="AQ360" s="104"/>
      <c r="AR360" s="104"/>
      <c r="AS360" s="104"/>
      <c r="AT360" s="104"/>
      <c r="AU360" s="104"/>
      <c r="AV360" s="126"/>
      <c r="AW360" s="104"/>
      <c r="AX360" s="134"/>
      <c r="AY360" s="134"/>
      <c r="AZ360" s="134"/>
    </row>
    <row r="361">
      <c r="A361" s="38">
        <v>357.0</v>
      </c>
      <c r="B361" s="135" t="s">
        <v>1419</v>
      </c>
      <c r="C361" s="82" t="str">
        <f t="shared" ref="C361:C427" si="9">HYPERLINK("https://vizwealth.com/v/" &amp; B361 &amp; "%2C%20" &amp; AM361 &amp; "/2015/t/cy_3!25?show=&amp;align=true", "View")</f>
        <v>View</v>
      </c>
      <c r="D361" s="38" t="s">
        <v>1420</v>
      </c>
      <c r="E361" s="83">
        <v>1.5922</v>
      </c>
      <c r="F361" s="87" t="str">
        <f t="shared" ref="F361:F427" si="10">hyperlink("https://vizwealth.com/category/" &amp; AW361 &amp; "?q=&amp;c=&amp;u=public&amp;ft[]=etf&amp;aum=200&amp;yro=5&amp;req=sharpe_ratio.desc.42.0.&amp;esg=false",AZ361)</f>
        <v>Relative Value Arbitrage</v>
      </c>
      <c r="G361" s="71">
        <v>0.0147</v>
      </c>
      <c r="H361" s="72">
        <v>0.0017</v>
      </c>
      <c r="I361" s="72">
        <v>0.0406</v>
      </c>
      <c r="J361" s="72">
        <v>0.0838</v>
      </c>
      <c r="K361" s="72">
        <v>0.2271</v>
      </c>
      <c r="L361" s="72">
        <v>0.0088</v>
      </c>
      <c r="M361" s="72">
        <v>0.2554</v>
      </c>
      <c r="N361" s="73">
        <v>0.6698</v>
      </c>
      <c r="O361" s="73">
        <v>3.1915</v>
      </c>
      <c r="P361" s="73">
        <v>0.7948</v>
      </c>
      <c r="Q361" s="72">
        <v>0.0401</v>
      </c>
      <c r="R361" s="89">
        <v>6.36</v>
      </c>
      <c r="S361" s="91">
        <v>51.491209</v>
      </c>
      <c r="T361" s="93">
        <v>241.0</v>
      </c>
      <c r="U361" s="91">
        <v>1293.603559</v>
      </c>
      <c r="V361" s="95"/>
      <c r="W361" s="97">
        <v>0.0</v>
      </c>
      <c r="X361" s="99">
        <v>0.0203</v>
      </c>
      <c r="Y361" s="100">
        <v>44.0</v>
      </c>
      <c r="Z361" s="100">
        <v>50.0</v>
      </c>
      <c r="AA361" s="97">
        <v>7.0E-4</v>
      </c>
      <c r="AB361" s="100">
        <v>0.08</v>
      </c>
      <c r="AC361" s="102" t="s">
        <v>233</v>
      </c>
      <c r="AD361" s="102" t="s">
        <v>1271</v>
      </c>
      <c r="AE361" s="100" t="s">
        <v>110</v>
      </c>
      <c r="AF361" s="103">
        <v>42961.0</v>
      </c>
      <c r="AG361" s="100">
        <v>8.39</v>
      </c>
      <c r="AH361" s="100">
        <v>5.0</v>
      </c>
      <c r="AI361" s="103">
        <v>46022.0</v>
      </c>
      <c r="AJ361" s="100">
        <v>0.1586</v>
      </c>
      <c r="AK361" s="102" t="s">
        <v>135</v>
      </c>
      <c r="AL361" s="104"/>
      <c r="AM361" s="102" t="s">
        <v>108</v>
      </c>
      <c r="AN361" s="100">
        <v>4000.0</v>
      </c>
      <c r="AO361" s="102" t="s">
        <v>110</v>
      </c>
      <c r="AP361" s="102" t="s">
        <v>110</v>
      </c>
      <c r="AQ361" s="102" t="s">
        <v>110</v>
      </c>
      <c r="AR361" s="102" t="s">
        <v>110</v>
      </c>
      <c r="AS361" s="102" t="s">
        <v>110</v>
      </c>
      <c r="AT361" s="102" t="s">
        <v>110</v>
      </c>
      <c r="AU361" s="102" t="s">
        <v>110</v>
      </c>
      <c r="AV361" s="109" t="s">
        <v>1421</v>
      </c>
      <c r="AW361" s="102" t="s">
        <v>1422</v>
      </c>
      <c r="AX361" s="110" t="s">
        <v>1423</v>
      </c>
      <c r="AY361" s="110" t="s">
        <v>118</v>
      </c>
      <c r="AZ361" s="110" t="s">
        <v>1424</v>
      </c>
    </row>
    <row r="362">
      <c r="A362" s="38">
        <v>358.0</v>
      </c>
      <c r="B362" s="135" t="s">
        <v>1425</v>
      </c>
      <c r="C362" s="82" t="str">
        <f t="shared" si="9"/>
        <v>View</v>
      </c>
      <c r="D362" s="38" t="s">
        <v>1426</v>
      </c>
      <c r="E362" s="83">
        <v>1.5183</v>
      </c>
      <c r="F362" s="87" t="str">
        <f t="shared" si="10"/>
        <v>Relative Value Arbitrage</v>
      </c>
      <c r="G362" s="71">
        <v>0.0097</v>
      </c>
      <c r="H362" s="72">
        <v>0.0019</v>
      </c>
      <c r="I362" s="72">
        <v>0.0343</v>
      </c>
      <c r="J362" s="72">
        <v>0.0706</v>
      </c>
      <c r="K362" s="72">
        <v>0.258</v>
      </c>
      <c r="L362" s="72">
        <v>0.0453</v>
      </c>
      <c r="M362" s="72">
        <v>0.2667</v>
      </c>
      <c r="N362" s="73">
        <v>0.4672</v>
      </c>
      <c r="O362" s="73">
        <v>1.9594</v>
      </c>
      <c r="P362" s="73">
        <v>0.4445</v>
      </c>
      <c r="Q362" s="72">
        <v>0.0752</v>
      </c>
      <c r="R362" s="89">
        <v>3.49</v>
      </c>
      <c r="S362" s="91">
        <v>564.774963</v>
      </c>
      <c r="T362" s="93">
        <v>1030.0</v>
      </c>
      <c r="U362" s="91">
        <v>17109.17</v>
      </c>
      <c r="V362" s="95"/>
      <c r="W362" s="97">
        <v>0.0068</v>
      </c>
      <c r="X362" s="99">
        <v>0.0178</v>
      </c>
      <c r="Y362" s="100">
        <v>90.0</v>
      </c>
      <c r="Z362" s="100">
        <v>31.0</v>
      </c>
      <c r="AA362" s="97">
        <v>0.0017</v>
      </c>
      <c r="AB362" s="100">
        <v>0.21</v>
      </c>
      <c r="AC362" s="102" t="s">
        <v>233</v>
      </c>
      <c r="AD362" s="102" t="s">
        <v>1271</v>
      </c>
      <c r="AE362" s="100">
        <v>27.65</v>
      </c>
      <c r="AF362" s="103">
        <v>36656.0</v>
      </c>
      <c r="AG362" s="100">
        <v>35.27</v>
      </c>
      <c r="AH362" s="100">
        <v>2.76</v>
      </c>
      <c r="AI362" s="103">
        <v>46006.0</v>
      </c>
      <c r="AJ362" s="100">
        <v>0.1596</v>
      </c>
      <c r="AK362" s="102" t="s">
        <v>128</v>
      </c>
      <c r="AL362" s="104"/>
      <c r="AM362" s="102" t="s">
        <v>108</v>
      </c>
      <c r="AN362" s="100">
        <v>4000.0</v>
      </c>
      <c r="AO362" s="102" t="s">
        <v>110</v>
      </c>
      <c r="AP362" s="102" t="s">
        <v>110</v>
      </c>
      <c r="AQ362" s="102" t="s">
        <v>110</v>
      </c>
      <c r="AR362" s="102" t="s">
        <v>110</v>
      </c>
      <c r="AS362" s="102" t="s">
        <v>110</v>
      </c>
      <c r="AT362" s="102" t="s">
        <v>110</v>
      </c>
      <c r="AU362" s="102" t="s">
        <v>110</v>
      </c>
      <c r="AV362" s="109" t="s">
        <v>1427</v>
      </c>
      <c r="AW362" s="102" t="s">
        <v>1422</v>
      </c>
      <c r="AX362" s="110" t="s">
        <v>1423</v>
      </c>
      <c r="AY362" s="110" t="s">
        <v>118</v>
      </c>
      <c r="AZ362" s="110" t="s">
        <v>1424</v>
      </c>
    </row>
    <row r="363">
      <c r="A363" s="38">
        <v>359.0</v>
      </c>
      <c r="B363" s="135" t="s">
        <v>1428</v>
      </c>
      <c r="C363" s="82" t="str">
        <f t="shared" si="9"/>
        <v>View</v>
      </c>
      <c r="D363" s="38" t="s">
        <v>1429</v>
      </c>
      <c r="E363" s="83">
        <v>1.3313</v>
      </c>
      <c r="F363" s="87" t="str">
        <f t="shared" si="10"/>
        <v>Relative Value Arbitrage</v>
      </c>
      <c r="G363" s="71">
        <v>0.0144</v>
      </c>
      <c r="H363" s="72">
        <v>-0.001</v>
      </c>
      <c r="I363" s="72">
        <v>0.0358</v>
      </c>
      <c r="J363" s="72">
        <v>0.0708</v>
      </c>
      <c r="K363" s="72">
        <v>0.2618</v>
      </c>
      <c r="L363" s="72">
        <v>0.0595</v>
      </c>
      <c r="M363" s="72">
        <v>0.2484</v>
      </c>
      <c r="N363" s="73">
        <v>0.4121</v>
      </c>
      <c r="O363" s="73">
        <v>1.6674</v>
      </c>
      <c r="P363" s="73">
        <v>0.5213</v>
      </c>
      <c r="Q363" s="72">
        <v>0.0786</v>
      </c>
      <c r="R363" s="89">
        <v>3.17</v>
      </c>
      <c r="S363" s="91">
        <v>39.370195</v>
      </c>
      <c r="T363" s="93">
        <v>237.0</v>
      </c>
      <c r="U363" s="91">
        <v>349.975235</v>
      </c>
      <c r="V363" s="95"/>
      <c r="W363" s="97">
        <v>0.04</v>
      </c>
      <c r="X363" s="99">
        <v>0.0428</v>
      </c>
      <c r="Y363" s="100">
        <v>87.0</v>
      </c>
      <c r="Z363" s="100">
        <v>22.0</v>
      </c>
      <c r="AA363" s="97">
        <v>9.0E-4</v>
      </c>
      <c r="AB363" s="100">
        <v>0.15</v>
      </c>
      <c r="AC363" s="102" t="s">
        <v>233</v>
      </c>
      <c r="AD363" s="102" t="s">
        <v>1271</v>
      </c>
      <c r="AE363" s="100" t="s">
        <v>110</v>
      </c>
      <c r="AF363" s="103">
        <v>41054.0</v>
      </c>
      <c r="AG363" s="100">
        <v>13.53</v>
      </c>
      <c r="AH363" s="100">
        <v>12.34</v>
      </c>
      <c r="AI363" s="103">
        <v>46022.0</v>
      </c>
      <c r="AJ363" s="100">
        <v>0.0315</v>
      </c>
      <c r="AK363" s="102" t="s">
        <v>160</v>
      </c>
      <c r="AL363" s="104"/>
      <c r="AM363" s="102" t="s">
        <v>108</v>
      </c>
      <c r="AN363" s="100">
        <v>4000.0</v>
      </c>
      <c r="AO363" s="102" t="s">
        <v>110</v>
      </c>
      <c r="AP363" s="102" t="s">
        <v>110</v>
      </c>
      <c r="AQ363" s="102" t="s">
        <v>110</v>
      </c>
      <c r="AR363" s="102" t="s">
        <v>110</v>
      </c>
      <c r="AS363" s="102" t="s">
        <v>110</v>
      </c>
      <c r="AT363" s="99">
        <v>0.0288</v>
      </c>
      <c r="AU363" s="102" t="s">
        <v>110</v>
      </c>
      <c r="AV363" s="109" t="s">
        <v>1430</v>
      </c>
      <c r="AW363" s="102" t="s">
        <v>1422</v>
      </c>
      <c r="AX363" s="110" t="s">
        <v>1423</v>
      </c>
      <c r="AY363" s="110" t="s">
        <v>118</v>
      </c>
      <c r="AZ363" s="110" t="s">
        <v>1424</v>
      </c>
    </row>
    <row r="364">
      <c r="A364" s="38">
        <v>360.0</v>
      </c>
      <c r="B364" s="135" t="s">
        <v>1431</v>
      </c>
      <c r="C364" s="82" t="str">
        <f t="shared" si="9"/>
        <v>View</v>
      </c>
      <c r="D364" s="38" t="s">
        <v>1432</v>
      </c>
      <c r="E364" s="83">
        <v>1.0089</v>
      </c>
      <c r="F364" s="87" t="str">
        <f t="shared" si="10"/>
        <v>Long-Short Equity</v>
      </c>
      <c r="G364" s="71">
        <v>0.0166</v>
      </c>
      <c r="H364" s="72">
        <v>0.0097</v>
      </c>
      <c r="I364" s="72">
        <v>0.0913</v>
      </c>
      <c r="J364" s="72">
        <v>0.303</v>
      </c>
      <c r="K364" s="72">
        <v>0.4535</v>
      </c>
      <c r="L364" s="72">
        <v>0.0966</v>
      </c>
      <c r="M364" s="72">
        <v>0.9485</v>
      </c>
      <c r="N364" s="73">
        <v>1.2823</v>
      </c>
      <c r="O364" s="73">
        <v>1.5203</v>
      </c>
      <c r="P364" s="73">
        <v>2.2275</v>
      </c>
      <c r="Q364" s="72">
        <v>0.1037</v>
      </c>
      <c r="R364" s="89">
        <v>9.31</v>
      </c>
      <c r="S364" s="91">
        <v>102.195341</v>
      </c>
      <c r="T364" s="93">
        <v>268.0</v>
      </c>
      <c r="U364" s="91">
        <v>470.839216</v>
      </c>
      <c r="V364" s="95"/>
      <c r="W364" s="97">
        <v>0.0</v>
      </c>
      <c r="X364" s="99">
        <v>0.0165</v>
      </c>
      <c r="Y364" s="100">
        <v>5.0</v>
      </c>
      <c r="Z364" s="100">
        <v>44.0</v>
      </c>
      <c r="AA364" s="97">
        <v>0.0047</v>
      </c>
      <c r="AB364" s="100">
        <v>0.24</v>
      </c>
      <c r="AC364" s="102" t="s">
        <v>233</v>
      </c>
      <c r="AD364" s="102" t="s">
        <v>744</v>
      </c>
      <c r="AE364" s="100">
        <v>18.63</v>
      </c>
      <c r="AF364" s="103">
        <v>41639.0</v>
      </c>
      <c r="AG364" s="100">
        <v>12.01</v>
      </c>
      <c r="AH364" s="100">
        <v>1.2</v>
      </c>
      <c r="AI364" s="103">
        <v>46010.0</v>
      </c>
      <c r="AJ364" s="100">
        <v>1.3441</v>
      </c>
      <c r="AK364" s="102" t="s">
        <v>107</v>
      </c>
      <c r="AL364" s="104"/>
      <c r="AM364" s="102" t="s">
        <v>108</v>
      </c>
      <c r="AN364" s="100">
        <v>4010.0</v>
      </c>
      <c r="AO364" s="102" t="s">
        <v>110</v>
      </c>
      <c r="AP364" s="102" t="s">
        <v>110</v>
      </c>
      <c r="AQ364" s="102" t="s">
        <v>110</v>
      </c>
      <c r="AR364" s="102" t="s">
        <v>110</v>
      </c>
      <c r="AS364" s="102" t="s">
        <v>110</v>
      </c>
      <c r="AT364" s="102" t="s">
        <v>110</v>
      </c>
      <c r="AU364" s="102" t="s">
        <v>110</v>
      </c>
      <c r="AV364" s="109" t="s">
        <v>1433</v>
      </c>
      <c r="AW364" s="102" t="s">
        <v>1434</v>
      </c>
      <c r="AX364" s="110" t="s">
        <v>1423</v>
      </c>
      <c r="AY364" s="110" t="s">
        <v>118</v>
      </c>
      <c r="AZ364" s="110" t="s">
        <v>1435</v>
      </c>
    </row>
    <row r="365">
      <c r="A365" s="38">
        <v>361.0</v>
      </c>
      <c r="B365" s="135" t="s">
        <v>1436</v>
      </c>
      <c r="C365" s="82" t="str">
        <f t="shared" si="9"/>
        <v>View</v>
      </c>
      <c r="D365" s="38" t="s">
        <v>1437</v>
      </c>
      <c r="E365" s="83">
        <v>1.5317</v>
      </c>
      <c r="F365" s="87" t="str">
        <f t="shared" si="10"/>
        <v>Long-Short Equity</v>
      </c>
      <c r="G365" s="71">
        <v>0.0154</v>
      </c>
      <c r="H365" s="72">
        <v>0.0047</v>
      </c>
      <c r="I365" s="72">
        <v>0.0661</v>
      </c>
      <c r="J365" s="72">
        <v>0.1567</v>
      </c>
      <c r="K365" s="72">
        <v>0.6753</v>
      </c>
      <c r="L365" s="72">
        <v>0.1108</v>
      </c>
      <c r="M365" s="72">
        <v>0.9971</v>
      </c>
      <c r="N365" s="73">
        <v>1.1765</v>
      </c>
      <c r="O365" s="73">
        <v>2.8384</v>
      </c>
      <c r="P365" s="73">
        <v>2.0672</v>
      </c>
      <c r="Q365" s="72">
        <v>0.1176</v>
      </c>
      <c r="R365" s="89">
        <v>8.44</v>
      </c>
      <c r="S365" s="91">
        <v>98.47067</v>
      </c>
      <c r="T365" s="93">
        <v>1181.0</v>
      </c>
      <c r="U365" s="91">
        <v>1001.454616</v>
      </c>
      <c r="V365" s="95"/>
      <c r="W365" s="97">
        <v>0.0</v>
      </c>
      <c r="X365" s="99">
        <v>2.0E-4</v>
      </c>
      <c r="Y365" s="100">
        <v>30.0</v>
      </c>
      <c r="Z365" s="100">
        <v>16.0</v>
      </c>
      <c r="AA365" s="97">
        <v>0.0061</v>
      </c>
      <c r="AB365" s="100">
        <v>0.65</v>
      </c>
      <c r="AC365" s="102" t="s">
        <v>233</v>
      </c>
      <c r="AD365" s="102" t="s">
        <v>1438</v>
      </c>
      <c r="AE365" s="100">
        <v>20.44</v>
      </c>
      <c r="AF365" s="103">
        <v>41152.0</v>
      </c>
      <c r="AG365" s="100">
        <v>13.35</v>
      </c>
      <c r="AH365" s="100">
        <v>13.35</v>
      </c>
      <c r="AI365" s="103">
        <v>46008.0</v>
      </c>
      <c r="AJ365" s="100">
        <v>1.5406</v>
      </c>
      <c r="AK365" s="102" t="s">
        <v>107</v>
      </c>
      <c r="AL365" s="104"/>
      <c r="AM365" s="102" t="s">
        <v>108</v>
      </c>
      <c r="AN365" s="100">
        <v>4010.0</v>
      </c>
      <c r="AO365" s="102" t="s">
        <v>110</v>
      </c>
      <c r="AP365" s="102" t="s">
        <v>110</v>
      </c>
      <c r="AQ365" s="102" t="s">
        <v>110</v>
      </c>
      <c r="AR365" s="102" t="s">
        <v>110</v>
      </c>
      <c r="AS365" s="102" t="s">
        <v>110</v>
      </c>
      <c r="AT365" s="102" t="s">
        <v>110</v>
      </c>
      <c r="AU365" s="102" t="s">
        <v>110</v>
      </c>
      <c r="AV365" s="109" t="s">
        <v>1439</v>
      </c>
      <c r="AW365" s="102" t="s">
        <v>1434</v>
      </c>
      <c r="AX365" s="110" t="s">
        <v>1423</v>
      </c>
      <c r="AY365" s="110" t="s">
        <v>118</v>
      </c>
      <c r="AZ365" s="110" t="s">
        <v>1435</v>
      </c>
    </row>
    <row r="366">
      <c r="A366" s="38">
        <v>362.0</v>
      </c>
      <c r="B366" s="135" t="s">
        <v>1440</v>
      </c>
      <c r="C366" s="82" t="str">
        <f t="shared" si="9"/>
        <v>View</v>
      </c>
      <c r="D366" s="38" t="s">
        <v>1441</v>
      </c>
      <c r="E366" s="83">
        <v>1.6929</v>
      </c>
      <c r="F366" s="87" t="str">
        <f t="shared" si="10"/>
        <v>Long-Short Equity</v>
      </c>
      <c r="G366" s="71">
        <v>0.0144</v>
      </c>
      <c r="H366" s="72">
        <v>0.0128</v>
      </c>
      <c r="I366" s="72">
        <v>0.1857</v>
      </c>
      <c r="J366" s="72">
        <v>0.202</v>
      </c>
      <c r="K366" s="72">
        <v>0.9573</v>
      </c>
      <c r="L366" s="72">
        <v>0.1645</v>
      </c>
      <c r="M366" s="72">
        <v>1.3788</v>
      </c>
      <c r="N366" s="73">
        <v>1.2812</v>
      </c>
      <c r="O366" s="73">
        <v>2.3744</v>
      </c>
      <c r="P366" s="73">
        <v>2.0057</v>
      </c>
      <c r="Q366" s="72">
        <v>0.1645</v>
      </c>
      <c r="R366" s="89">
        <v>8.3</v>
      </c>
      <c r="S366" s="91">
        <v>44.152089</v>
      </c>
      <c r="T366" s="93">
        <v>336.0</v>
      </c>
      <c r="U366" s="91">
        <v>270.23286</v>
      </c>
      <c r="V366" s="95"/>
      <c r="W366" s="97">
        <v>0.0</v>
      </c>
      <c r="X366" s="99">
        <v>0.0094</v>
      </c>
      <c r="Y366" s="100">
        <v>15.0</v>
      </c>
      <c r="Z366" s="100">
        <v>9.0</v>
      </c>
      <c r="AA366" s="97">
        <v>0.0082</v>
      </c>
      <c r="AB366" s="100">
        <v>0.61</v>
      </c>
      <c r="AC366" s="102" t="s">
        <v>233</v>
      </c>
      <c r="AD366" s="102" t="s">
        <v>182</v>
      </c>
      <c r="AE366" s="100">
        <v>19.86</v>
      </c>
      <c r="AF366" s="103">
        <v>40176.0</v>
      </c>
      <c r="AG366" s="100">
        <v>16.02</v>
      </c>
      <c r="AH366" s="100">
        <v>9.77</v>
      </c>
      <c r="AI366" s="103">
        <v>46006.0</v>
      </c>
      <c r="AJ366" s="100">
        <v>0.2602</v>
      </c>
      <c r="AK366" s="102" t="s">
        <v>107</v>
      </c>
      <c r="AL366" s="102" t="s">
        <v>169</v>
      </c>
      <c r="AM366" s="102" t="s">
        <v>108</v>
      </c>
      <c r="AN366" s="100">
        <v>4010.0</v>
      </c>
      <c r="AO366" s="102" t="s">
        <v>110</v>
      </c>
      <c r="AP366" s="102" t="s">
        <v>110</v>
      </c>
      <c r="AQ366" s="102" t="s">
        <v>110</v>
      </c>
      <c r="AR366" s="102" t="s">
        <v>110</v>
      </c>
      <c r="AS366" s="102" t="s">
        <v>110</v>
      </c>
      <c r="AT366" s="102" t="s">
        <v>110</v>
      </c>
      <c r="AU366" s="102" t="s">
        <v>110</v>
      </c>
      <c r="AV366" s="109" t="s">
        <v>1442</v>
      </c>
      <c r="AW366" s="102" t="s">
        <v>1434</v>
      </c>
      <c r="AX366" s="110" t="s">
        <v>1423</v>
      </c>
      <c r="AY366" s="110" t="s">
        <v>132</v>
      </c>
      <c r="AZ366" s="110" t="s">
        <v>1435</v>
      </c>
    </row>
    <row r="367">
      <c r="A367" s="38">
        <v>363.0</v>
      </c>
      <c r="B367" s="135" t="s">
        <v>208</v>
      </c>
      <c r="C367" s="82" t="str">
        <f t="shared" si="9"/>
        <v>View</v>
      </c>
      <c r="D367" s="38" t="s">
        <v>1443</v>
      </c>
      <c r="E367" s="83">
        <v>3.1008</v>
      </c>
      <c r="F367" s="87" t="str">
        <f t="shared" si="10"/>
        <v>Long-Short Equity</v>
      </c>
      <c r="G367" s="71">
        <v>0.0533</v>
      </c>
      <c r="H367" s="72">
        <v>0.0014</v>
      </c>
      <c r="I367" s="72">
        <v>0.1532</v>
      </c>
      <c r="J367" s="72">
        <v>0.3345</v>
      </c>
      <c r="K367" s="72">
        <v>1.1591</v>
      </c>
      <c r="L367" s="72">
        <v>0.0707</v>
      </c>
      <c r="M367" s="72">
        <v>2.347</v>
      </c>
      <c r="N367" s="73">
        <v>1.9382</v>
      </c>
      <c r="O367" s="73">
        <v>5.0191</v>
      </c>
      <c r="P367" s="73">
        <v>2.815</v>
      </c>
      <c r="Q367" s="72">
        <v>0.3052</v>
      </c>
      <c r="R367" s="89">
        <v>7.85</v>
      </c>
      <c r="S367" s="91">
        <v>1871.221626</v>
      </c>
      <c r="T367" s="93">
        <v>2528.0</v>
      </c>
      <c r="U367" s="91">
        <v>8007.835735</v>
      </c>
      <c r="V367" s="100" t="s">
        <v>127</v>
      </c>
      <c r="W367" s="97">
        <v>0.0</v>
      </c>
      <c r="X367" s="99">
        <v>0.0175</v>
      </c>
      <c r="Y367" s="100">
        <v>1.0</v>
      </c>
      <c r="Z367" s="100">
        <v>2.0</v>
      </c>
      <c r="AA367" s="97">
        <v>0.0052</v>
      </c>
      <c r="AB367" s="100">
        <v>0.25</v>
      </c>
      <c r="AC367" s="102" t="s">
        <v>233</v>
      </c>
      <c r="AD367" s="102" t="s">
        <v>744</v>
      </c>
      <c r="AE367" s="100">
        <v>17.14</v>
      </c>
      <c r="AF367" s="103">
        <v>41471.0</v>
      </c>
      <c r="AG367" s="100">
        <v>12.39</v>
      </c>
      <c r="AH367" s="100">
        <v>2.59</v>
      </c>
      <c r="AI367" s="103">
        <v>46008.0</v>
      </c>
      <c r="AJ367" s="100">
        <v>0.3708</v>
      </c>
      <c r="AK367" s="102" t="s">
        <v>107</v>
      </c>
      <c r="AL367" s="104"/>
      <c r="AM367" s="102" t="s">
        <v>108</v>
      </c>
      <c r="AN367" s="100">
        <v>4010.0</v>
      </c>
      <c r="AO367" s="102" t="s">
        <v>110</v>
      </c>
      <c r="AP367" s="102" t="s">
        <v>110</v>
      </c>
      <c r="AQ367" s="102" t="s">
        <v>110</v>
      </c>
      <c r="AR367" s="102" t="s">
        <v>110</v>
      </c>
      <c r="AS367" s="102" t="s">
        <v>110</v>
      </c>
      <c r="AT367" s="102" t="s">
        <v>110</v>
      </c>
      <c r="AU367" s="102" t="s">
        <v>110</v>
      </c>
      <c r="AV367" s="109" t="s">
        <v>1444</v>
      </c>
      <c r="AW367" s="102" t="s">
        <v>1434</v>
      </c>
      <c r="AX367" s="110" t="s">
        <v>1423</v>
      </c>
      <c r="AY367" s="110" t="s">
        <v>118</v>
      </c>
      <c r="AZ367" s="110" t="s">
        <v>1435</v>
      </c>
    </row>
    <row r="368">
      <c r="A368" s="38">
        <v>364.0</v>
      </c>
      <c r="B368" s="135" t="s">
        <v>1445</v>
      </c>
      <c r="C368" s="82" t="str">
        <f t="shared" si="9"/>
        <v>View</v>
      </c>
      <c r="D368" s="38" t="s">
        <v>1446</v>
      </c>
      <c r="E368" s="83">
        <v>1.3137</v>
      </c>
      <c r="F368" s="87" t="str">
        <f t="shared" si="10"/>
        <v>Long-Short Equity</v>
      </c>
      <c r="G368" s="71">
        <v>0.0138</v>
      </c>
      <c r="H368" s="72">
        <v>0.0044</v>
      </c>
      <c r="I368" s="72">
        <v>0.0814</v>
      </c>
      <c r="J368" s="72">
        <v>0.082</v>
      </c>
      <c r="K368" s="72">
        <v>0.5308</v>
      </c>
      <c r="L368" s="72">
        <v>0.1169</v>
      </c>
      <c r="M368" s="72">
        <v>0.7133</v>
      </c>
      <c r="N368" s="73">
        <v>0.9687</v>
      </c>
      <c r="O368" s="73">
        <v>1.8525</v>
      </c>
      <c r="P368" s="73">
        <v>1.4576</v>
      </c>
      <c r="Q368" s="72">
        <v>0.1169</v>
      </c>
      <c r="R368" s="89">
        <v>6.09</v>
      </c>
      <c r="S368" s="91">
        <v>0.043584</v>
      </c>
      <c r="T368" s="93">
        <v>404.0</v>
      </c>
      <c r="U368" s="91">
        <v>2156.748408</v>
      </c>
      <c r="V368" s="95"/>
      <c r="W368" s="97">
        <v>0.0033</v>
      </c>
      <c r="X368" s="99">
        <v>0.0107</v>
      </c>
      <c r="Y368" s="100">
        <v>51.0</v>
      </c>
      <c r="Z368" s="100">
        <v>33.0</v>
      </c>
      <c r="AA368" s="97">
        <v>0.0063</v>
      </c>
      <c r="AB368" s="100">
        <v>0.54</v>
      </c>
      <c r="AC368" s="102" t="s">
        <v>233</v>
      </c>
      <c r="AD368" s="102" t="s">
        <v>105</v>
      </c>
      <c r="AE368" s="100">
        <v>26.3</v>
      </c>
      <c r="AF368" s="103">
        <v>41890.0</v>
      </c>
      <c r="AG368" s="100">
        <v>11.32</v>
      </c>
      <c r="AH368" s="100">
        <v>11.32</v>
      </c>
      <c r="AI368" s="103">
        <v>46003.0</v>
      </c>
      <c r="AJ368" s="100">
        <v>0.2132</v>
      </c>
      <c r="AK368" s="102" t="s">
        <v>128</v>
      </c>
      <c r="AL368" s="102" t="s">
        <v>129</v>
      </c>
      <c r="AM368" s="102" t="s">
        <v>108</v>
      </c>
      <c r="AN368" s="100">
        <v>4010.0</v>
      </c>
      <c r="AO368" s="102" t="s">
        <v>110</v>
      </c>
      <c r="AP368" s="102" t="s">
        <v>110</v>
      </c>
      <c r="AQ368" s="102" t="s">
        <v>110</v>
      </c>
      <c r="AR368" s="102" t="s">
        <v>110</v>
      </c>
      <c r="AS368" s="102" t="s">
        <v>110</v>
      </c>
      <c r="AT368" s="102" t="s">
        <v>110</v>
      </c>
      <c r="AU368" s="102" t="s">
        <v>110</v>
      </c>
      <c r="AV368" s="109" t="s">
        <v>1447</v>
      </c>
      <c r="AW368" s="102" t="s">
        <v>1434</v>
      </c>
      <c r="AX368" s="110" t="s">
        <v>1423</v>
      </c>
      <c r="AY368" s="110" t="s">
        <v>132</v>
      </c>
      <c r="AZ368" s="110" t="s">
        <v>1435</v>
      </c>
    </row>
    <row r="369">
      <c r="A369" s="38">
        <v>365.0</v>
      </c>
      <c r="B369" s="135" t="s">
        <v>1448</v>
      </c>
      <c r="C369" s="82" t="str">
        <f t="shared" si="9"/>
        <v>View</v>
      </c>
      <c r="D369" s="38" t="s">
        <v>1449</v>
      </c>
      <c r="E369" s="83">
        <v>0.3357</v>
      </c>
      <c r="F369" s="87" t="str">
        <f t="shared" si="10"/>
        <v>Systematic Trend</v>
      </c>
      <c r="G369" s="71">
        <v>0.0272</v>
      </c>
      <c r="H369" s="72">
        <v>0.0188</v>
      </c>
      <c r="I369" s="72">
        <v>0.1385</v>
      </c>
      <c r="J369" s="72">
        <v>0.161</v>
      </c>
      <c r="K369" s="72">
        <v>0.3009</v>
      </c>
      <c r="L369" s="72">
        <v>0.1357</v>
      </c>
      <c r="M369" s="72">
        <v>0.7048</v>
      </c>
      <c r="N369" s="73">
        <v>0.6993</v>
      </c>
      <c r="O369" s="73">
        <v>0.5133</v>
      </c>
      <c r="P369" s="73">
        <v>1.2242</v>
      </c>
      <c r="Q369" s="72">
        <v>0.2171</v>
      </c>
      <c r="R369" s="89">
        <v>3.2</v>
      </c>
      <c r="S369" s="91">
        <v>272.37732</v>
      </c>
      <c r="T369" s="93">
        <v>4994.0</v>
      </c>
      <c r="U369" s="91">
        <v>2466.689721</v>
      </c>
      <c r="V369" s="95"/>
      <c r="W369" s="97">
        <v>0.0</v>
      </c>
      <c r="X369" s="99">
        <v>0.0222</v>
      </c>
      <c r="Y369" s="100">
        <v>15.0</v>
      </c>
      <c r="Z369" s="100">
        <v>8.0</v>
      </c>
      <c r="AA369" s="97">
        <v>0.0062</v>
      </c>
      <c r="AB369" s="100">
        <v>-0.39</v>
      </c>
      <c r="AC369" s="102" t="s">
        <v>233</v>
      </c>
      <c r="AD369" s="102" t="s">
        <v>1271</v>
      </c>
      <c r="AE369" s="100" t="s">
        <v>110</v>
      </c>
      <c r="AF369" s="103">
        <v>40184.0</v>
      </c>
      <c r="AG369" s="100">
        <v>16.0</v>
      </c>
      <c r="AH369" s="100">
        <v>0.42</v>
      </c>
      <c r="AI369" s="103">
        <v>46020.0</v>
      </c>
      <c r="AJ369" s="100">
        <v>0.081</v>
      </c>
      <c r="AK369" s="102" t="s">
        <v>107</v>
      </c>
      <c r="AL369" s="104"/>
      <c r="AM369" s="102" t="s">
        <v>108</v>
      </c>
      <c r="AN369" s="100">
        <v>4020.0</v>
      </c>
      <c r="AO369" s="102" t="s">
        <v>110</v>
      </c>
      <c r="AP369" s="102" t="s">
        <v>110</v>
      </c>
      <c r="AQ369" s="102" t="s">
        <v>110</v>
      </c>
      <c r="AR369" s="102" t="s">
        <v>110</v>
      </c>
      <c r="AS369" s="102" t="s">
        <v>110</v>
      </c>
      <c r="AT369" s="102" t="s">
        <v>110</v>
      </c>
      <c r="AU369" s="102" t="s">
        <v>110</v>
      </c>
      <c r="AV369" s="109" t="s">
        <v>1450</v>
      </c>
      <c r="AW369" s="102" t="s">
        <v>1451</v>
      </c>
      <c r="AX369" s="110" t="s">
        <v>1423</v>
      </c>
      <c r="AY369" s="110" t="s">
        <v>118</v>
      </c>
      <c r="AZ369" s="110" t="s">
        <v>1452</v>
      </c>
    </row>
    <row r="370">
      <c r="A370" s="38">
        <v>366.0</v>
      </c>
      <c r="B370" s="135" t="s">
        <v>1453</v>
      </c>
      <c r="C370" s="82" t="str">
        <f t="shared" si="9"/>
        <v>View</v>
      </c>
      <c r="D370" s="38" t="s">
        <v>1454</v>
      </c>
      <c r="E370" s="83">
        <v>0.3567</v>
      </c>
      <c r="F370" s="87" t="str">
        <f t="shared" si="10"/>
        <v>Systematic Trend</v>
      </c>
      <c r="G370" s="71">
        <v>0.0377</v>
      </c>
      <c r="H370" s="72">
        <v>0.0253</v>
      </c>
      <c r="I370" s="72">
        <v>0.1863</v>
      </c>
      <c r="J370" s="72">
        <v>0.2241</v>
      </c>
      <c r="K370" s="72">
        <v>0.382</v>
      </c>
      <c r="L370" s="72">
        <v>0.1919</v>
      </c>
      <c r="M370" s="72">
        <v>0.9711</v>
      </c>
      <c r="N370" s="73">
        <v>0.6633</v>
      </c>
      <c r="O370" s="73">
        <v>0.5507</v>
      </c>
      <c r="P370" s="73">
        <v>1.1573</v>
      </c>
      <c r="Q370" s="72">
        <v>0.3278</v>
      </c>
      <c r="R370" s="89">
        <v>2.92</v>
      </c>
      <c r="S370" s="91">
        <v>188.608966</v>
      </c>
      <c r="T370" s="93">
        <v>5022.0</v>
      </c>
      <c r="U370" s="91">
        <v>939.241934</v>
      </c>
      <c r="V370" s="95"/>
      <c r="W370" s="97">
        <v>0.0</v>
      </c>
      <c r="X370" s="99">
        <v>0.0205</v>
      </c>
      <c r="Y370" s="100">
        <v>1.0</v>
      </c>
      <c r="Z370" s="100">
        <v>2.0</v>
      </c>
      <c r="AA370" s="97">
        <v>0.0092</v>
      </c>
      <c r="AB370" s="100">
        <v>-0.59</v>
      </c>
      <c r="AC370" s="102" t="s">
        <v>233</v>
      </c>
      <c r="AD370" s="102" t="s">
        <v>1271</v>
      </c>
      <c r="AE370" s="100" t="s">
        <v>110</v>
      </c>
      <c r="AF370" s="103">
        <v>41884.0</v>
      </c>
      <c r="AG370" s="100">
        <v>12.47</v>
      </c>
      <c r="AH370" s="100">
        <v>0.42</v>
      </c>
      <c r="AI370" s="103">
        <v>46020.0</v>
      </c>
      <c r="AJ370" s="100">
        <v>0.1389</v>
      </c>
      <c r="AK370" s="102" t="s">
        <v>107</v>
      </c>
      <c r="AL370" s="104"/>
      <c r="AM370" s="102" t="s">
        <v>108</v>
      </c>
      <c r="AN370" s="100">
        <v>4020.0</v>
      </c>
      <c r="AO370" s="102" t="s">
        <v>110</v>
      </c>
      <c r="AP370" s="102" t="s">
        <v>110</v>
      </c>
      <c r="AQ370" s="102" t="s">
        <v>110</v>
      </c>
      <c r="AR370" s="102" t="s">
        <v>110</v>
      </c>
      <c r="AS370" s="102" t="s">
        <v>110</v>
      </c>
      <c r="AT370" s="102" t="s">
        <v>110</v>
      </c>
      <c r="AU370" s="102" t="s">
        <v>110</v>
      </c>
      <c r="AV370" s="109" t="s">
        <v>1455</v>
      </c>
      <c r="AW370" s="102" t="s">
        <v>1451</v>
      </c>
      <c r="AX370" s="110" t="s">
        <v>1423</v>
      </c>
      <c r="AY370" s="110" t="s">
        <v>118</v>
      </c>
      <c r="AZ370" s="110" t="s">
        <v>1452</v>
      </c>
    </row>
    <row r="371">
      <c r="A371" s="38">
        <v>367.0</v>
      </c>
      <c r="B371" s="135" t="s">
        <v>1456</v>
      </c>
      <c r="C371" s="82" t="str">
        <f t="shared" si="9"/>
        <v>View</v>
      </c>
      <c r="D371" s="38" t="s">
        <v>1457</v>
      </c>
      <c r="E371" s="83">
        <v>0.1474</v>
      </c>
      <c r="F371" s="87" t="str">
        <f t="shared" si="10"/>
        <v>Systematic Trend</v>
      </c>
      <c r="G371" s="71">
        <v>0.0151</v>
      </c>
      <c r="H371" s="72">
        <v>0.0184</v>
      </c>
      <c r="I371" s="72">
        <v>0.0992</v>
      </c>
      <c r="J371" s="72">
        <v>0.1399</v>
      </c>
      <c r="K371" s="72">
        <v>0.2056</v>
      </c>
      <c r="L371" s="72">
        <v>0.0913</v>
      </c>
      <c r="M371" s="72">
        <v>0.239</v>
      </c>
      <c r="N371" s="73">
        <v>0.1708</v>
      </c>
      <c r="O371" s="73">
        <v>0.2542</v>
      </c>
      <c r="P371" s="73">
        <v>0.3169</v>
      </c>
      <c r="Q371" s="72">
        <v>0.0913</v>
      </c>
      <c r="R371" s="89">
        <v>2.51</v>
      </c>
      <c r="S371" s="91">
        <v>-33.650567</v>
      </c>
      <c r="T371" s="93">
        <v>72.0</v>
      </c>
      <c r="U371" s="91">
        <v>306.916941</v>
      </c>
      <c r="V371" s="95"/>
      <c r="W371" s="97">
        <v>0.0</v>
      </c>
      <c r="X371" s="99">
        <v>0.0338</v>
      </c>
      <c r="Y371" s="100">
        <v>20.0</v>
      </c>
      <c r="Z371" s="100">
        <v>16.0</v>
      </c>
      <c r="AA371" s="97">
        <v>0.0041</v>
      </c>
      <c r="AB371" s="100">
        <v>0.22</v>
      </c>
      <c r="AC371" s="102" t="s">
        <v>233</v>
      </c>
      <c r="AD371" s="102" t="s">
        <v>1458</v>
      </c>
      <c r="AE371" s="100">
        <v>19.21</v>
      </c>
      <c r="AF371" s="103">
        <v>41639.0</v>
      </c>
      <c r="AG371" s="100">
        <v>12.01</v>
      </c>
      <c r="AH371" s="100">
        <v>3.17</v>
      </c>
      <c r="AI371" s="103">
        <v>46007.0</v>
      </c>
      <c r="AJ371" s="100">
        <v>0.3924</v>
      </c>
      <c r="AK371" s="102" t="s">
        <v>107</v>
      </c>
      <c r="AL371" s="104"/>
      <c r="AM371" s="102" t="s">
        <v>108</v>
      </c>
      <c r="AN371" s="100">
        <v>4020.0</v>
      </c>
      <c r="AO371" s="102" t="s">
        <v>110</v>
      </c>
      <c r="AP371" s="102" t="s">
        <v>110</v>
      </c>
      <c r="AQ371" s="102" t="s">
        <v>110</v>
      </c>
      <c r="AR371" s="102" t="s">
        <v>110</v>
      </c>
      <c r="AS371" s="102" t="s">
        <v>110</v>
      </c>
      <c r="AT371" s="99">
        <v>0.0093</v>
      </c>
      <c r="AU371" s="102" t="s">
        <v>110</v>
      </c>
      <c r="AV371" s="109" t="s">
        <v>1459</v>
      </c>
      <c r="AW371" s="102" t="s">
        <v>1451</v>
      </c>
      <c r="AX371" s="110" t="s">
        <v>1423</v>
      </c>
      <c r="AY371" s="110" t="s">
        <v>118</v>
      </c>
      <c r="AZ371" s="110" t="s">
        <v>1452</v>
      </c>
    </row>
    <row r="372">
      <c r="A372" s="38">
        <v>368.0</v>
      </c>
      <c r="B372" s="135" t="s">
        <v>1460</v>
      </c>
      <c r="C372" s="82" t="str">
        <f t="shared" si="9"/>
        <v>View</v>
      </c>
      <c r="D372" s="38" t="s">
        <v>1461</v>
      </c>
      <c r="E372" s="83">
        <v>-0.1175</v>
      </c>
      <c r="F372" s="87" t="str">
        <f t="shared" si="10"/>
        <v>Systematic Trend</v>
      </c>
      <c r="G372" s="71">
        <v>0.0085</v>
      </c>
      <c r="H372" s="72">
        <v>0.0107</v>
      </c>
      <c r="I372" s="72">
        <v>0.1521</v>
      </c>
      <c r="J372" s="72">
        <v>0.1427</v>
      </c>
      <c r="K372" s="72">
        <v>0.133</v>
      </c>
      <c r="L372" s="72">
        <v>0.2044</v>
      </c>
      <c r="M372" s="72">
        <v>0.4812</v>
      </c>
      <c r="N372" s="73">
        <v>0.4442</v>
      </c>
      <c r="O372" s="73">
        <v>-0.1395</v>
      </c>
      <c r="P372" s="73">
        <v>0.6022</v>
      </c>
      <c r="Q372" s="72">
        <v>0.2044</v>
      </c>
      <c r="R372" s="89">
        <v>2.47</v>
      </c>
      <c r="S372" s="91">
        <v>662.703093</v>
      </c>
      <c r="T372" s="93">
        <v>16.0</v>
      </c>
      <c r="U372" s="91">
        <v>2119.109463</v>
      </c>
      <c r="V372" s="95"/>
      <c r="W372" s="97">
        <v>0.0</v>
      </c>
      <c r="X372" s="99">
        <v>0.0585</v>
      </c>
      <c r="Y372" s="100">
        <v>20.0</v>
      </c>
      <c r="Z372" s="100">
        <v>35.0</v>
      </c>
      <c r="AA372" s="97">
        <v>0.0067</v>
      </c>
      <c r="AB372" s="100">
        <v>-0.29</v>
      </c>
      <c r="AC372" s="102" t="s">
        <v>233</v>
      </c>
      <c r="AD372" s="102" t="s">
        <v>1271</v>
      </c>
      <c r="AE372" s="100" t="s">
        <v>110</v>
      </c>
      <c r="AF372" s="103">
        <v>43593.0</v>
      </c>
      <c r="AG372" s="100">
        <v>6.66</v>
      </c>
      <c r="AH372" s="100">
        <v>6.66</v>
      </c>
      <c r="AI372" s="103">
        <v>46021.0</v>
      </c>
      <c r="AJ372" s="100">
        <v>1.168</v>
      </c>
      <c r="AK372" s="102" t="s">
        <v>128</v>
      </c>
      <c r="AL372" s="102" t="s">
        <v>129</v>
      </c>
      <c r="AM372" s="102" t="s">
        <v>108</v>
      </c>
      <c r="AN372" s="100">
        <v>4020.0</v>
      </c>
      <c r="AO372" s="102" t="s">
        <v>110</v>
      </c>
      <c r="AP372" s="102" t="s">
        <v>110</v>
      </c>
      <c r="AQ372" s="102" t="s">
        <v>110</v>
      </c>
      <c r="AR372" s="102" t="s">
        <v>110</v>
      </c>
      <c r="AS372" s="102" t="s">
        <v>110</v>
      </c>
      <c r="AT372" s="102" t="s">
        <v>110</v>
      </c>
      <c r="AU372" s="102" t="s">
        <v>110</v>
      </c>
      <c r="AV372" s="109" t="s">
        <v>1462</v>
      </c>
      <c r="AW372" s="102" t="s">
        <v>1451</v>
      </c>
      <c r="AX372" s="110" t="s">
        <v>1423</v>
      </c>
      <c r="AY372" s="110" t="s">
        <v>132</v>
      </c>
      <c r="AZ372" s="110" t="s">
        <v>1452</v>
      </c>
    </row>
    <row r="373">
      <c r="A373" s="38">
        <v>369.0</v>
      </c>
      <c r="B373" s="135" t="s">
        <v>1463</v>
      </c>
      <c r="C373" s="82" t="str">
        <f t="shared" si="9"/>
        <v>View</v>
      </c>
      <c r="D373" s="38" t="s">
        <v>1464</v>
      </c>
      <c r="E373" s="83">
        <v>-0.1089</v>
      </c>
      <c r="F373" s="87" t="str">
        <f t="shared" si="10"/>
        <v>Systematic Trend</v>
      </c>
      <c r="G373" s="71">
        <v>0.0099</v>
      </c>
      <c r="H373" s="72">
        <v>0.0128</v>
      </c>
      <c r="I373" s="72">
        <v>0.1022</v>
      </c>
      <c r="J373" s="72">
        <v>0.0411</v>
      </c>
      <c r="K373" s="72">
        <v>0.1412</v>
      </c>
      <c r="L373" s="72">
        <v>0.1498</v>
      </c>
      <c r="M373" s="72">
        <v>0.2361</v>
      </c>
      <c r="N373" s="73">
        <v>0.1187</v>
      </c>
      <c r="O373" s="73">
        <v>-0.2254</v>
      </c>
      <c r="P373" s="73">
        <v>0.1886</v>
      </c>
      <c r="Q373" s="72">
        <v>0.1498</v>
      </c>
      <c r="R373" s="89">
        <v>1.54</v>
      </c>
      <c r="S373" s="91">
        <v>34.036407</v>
      </c>
      <c r="T373" s="93">
        <v>10.0</v>
      </c>
      <c r="U373" s="91">
        <v>207.672764</v>
      </c>
      <c r="V373" s="95"/>
      <c r="W373" s="97">
        <v>0.02</v>
      </c>
      <c r="X373" s="99">
        <v>0.0553</v>
      </c>
      <c r="Y373" s="100">
        <v>53.0</v>
      </c>
      <c r="Z373" s="100">
        <v>27.0</v>
      </c>
      <c r="AA373" s="97">
        <v>0.0054</v>
      </c>
      <c r="AB373" s="100">
        <v>-0.09</v>
      </c>
      <c r="AC373" s="102" t="s">
        <v>233</v>
      </c>
      <c r="AD373" s="102" t="s">
        <v>105</v>
      </c>
      <c r="AE373" s="100" t="s">
        <v>110</v>
      </c>
      <c r="AF373" s="103">
        <v>41488.0</v>
      </c>
      <c r="AG373" s="100">
        <v>12.43</v>
      </c>
      <c r="AH373" s="100">
        <v>12.43</v>
      </c>
      <c r="AI373" s="103">
        <v>46007.0</v>
      </c>
      <c r="AJ373" s="100">
        <v>1.8367</v>
      </c>
      <c r="AK373" s="102" t="s">
        <v>128</v>
      </c>
      <c r="AL373" s="102" t="s">
        <v>129</v>
      </c>
      <c r="AM373" s="102" t="s">
        <v>108</v>
      </c>
      <c r="AN373" s="100">
        <v>4020.0</v>
      </c>
      <c r="AO373" s="102" t="s">
        <v>110</v>
      </c>
      <c r="AP373" s="102" t="s">
        <v>110</v>
      </c>
      <c r="AQ373" s="102" t="s">
        <v>110</v>
      </c>
      <c r="AR373" s="102" t="s">
        <v>110</v>
      </c>
      <c r="AS373" s="102" t="s">
        <v>110</v>
      </c>
      <c r="AT373" s="99">
        <v>0.0089</v>
      </c>
      <c r="AU373" s="102" t="s">
        <v>110</v>
      </c>
      <c r="AV373" s="109" t="s">
        <v>1465</v>
      </c>
      <c r="AW373" s="102" t="s">
        <v>1451</v>
      </c>
      <c r="AX373" s="110" t="s">
        <v>1423</v>
      </c>
      <c r="AY373" s="110" t="s">
        <v>132</v>
      </c>
      <c r="AZ373" s="110" t="s">
        <v>1452</v>
      </c>
    </row>
    <row r="374">
      <c r="A374" s="38">
        <v>370.0</v>
      </c>
      <c r="B374" s="135" t="s">
        <v>1466</v>
      </c>
      <c r="C374" s="82" t="str">
        <f t="shared" si="9"/>
        <v>View</v>
      </c>
      <c r="D374" s="38" t="s">
        <v>1467</v>
      </c>
      <c r="E374" s="83">
        <v>0.9207</v>
      </c>
      <c r="F374" s="87" t="str">
        <f t="shared" si="10"/>
        <v>Equity Market Neutral</v>
      </c>
      <c r="G374" s="71">
        <v>0.0186</v>
      </c>
      <c r="H374" s="72">
        <v>-0.0096</v>
      </c>
      <c r="I374" s="72">
        <v>0.0297</v>
      </c>
      <c r="J374" s="72">
        <v>0.0911</v>
      </c>
      <c r="K374" s="72">
        <v>0.3397</v>
      </c>
      <c r="L374" s="72">
        <v>0.0753</v>
      </c>
      <c r="M374" s="72">
        <v>0.8194</v>
      </c>
      <c r="N374" s="73">
        <v>1.255</v>
      </c>
      <c r="O374" s="73">
        <v>1.8009</v>
      </c>
      <c r="P374" s="73">
        <v>2.519</v>
      </c>
      <c r="Q374" s="72">
        <v>0.0753</v>
      </c>
      <c r="R374" s="89">
        <v>11.05</v>
      </c>
      <c r="S374" s="91">
        <v>337.929685</v>
      </c>
      <c r="T374" s="93">
        <v>404.0</v>
      </c>
      <c r="U374" s="91">
        <v>1930.478963</v>
      </c>
      <c r="V374" s="95"/>
      <c r="W374" s="97">
        <v>0.0</v>
      </c>
      <c r="X374" s="99">
        <v>0.0176</v>
      </c>
      <c r="Y374" s="100">
        <v>49.0</v>
      </c>
      <c r="Z374" s="100">
        <v>30.0</v>
      </c>
      <c r="AA374" s="97">
        <v>0.0037</v>
      </c>
      <c r="AB374" s="100">
        <v>0.04</v>
      </c>
      <c r="AC374" s="102" t="s">
        <v>233</v>
      </c>
      <c r="AD374" s="102" t="s">
        <v>182</v>
      </c>
      <c r="AE374" s="100">
        <v>23.53</v>
      </c>
      <c r="AF374" s="103">
        <v>39721.0</v>
      </c>
      <c r="AG374" s="100">
        <v>4.18</v>
      </c>
      <c r="AH374" s="100">
        <v>4.18</v>
      </c>
      <c r="AI374" s="103">
        <v>46021.0</v>
      </c>
      <c r="AJ374" s="100">
        <v>0.3828</v>
      </c>
      <c r="AK374" s="102" t="s">
        <v>107</v>
      </c>
      <c r="AL374" s="104"/>
      <c r="AM374" s="102" t="s">
        <v>108</v>
      </c>
      <c r="AN374" s="100">
        <v>4030.0</v>
      </c>
      <c r="AO374" s="102" t="s">
        <v>110</v>
      </c>
      <c r="AP374" s="102" t="s">
        <v>110</v>
      </c>
      <c r="AQ374" s="102" t="s">
        <v>110</v>
      </c>
      <c r="AR374" s="102" t="s">
        <v>110</v>
      </c>
      <c r="AS374" s="102" t="s">
        <v>110</v>
      </c>
      <c r="AT374" s="102" t="s">
        <v>110</v>
      </c>
      <c r="AU374" s="102" t="s">
        <v>110</v>
      </c>
      <c r="AV374" s="109" t="s">
        <v>1468</v>
      </c>
      <c r="AW374" s="102" t="s">
        <v>1469</v>
      </c>
      <c r="AX374" s="110" t="s">
        <v>1423</v>
      </c>
      <c r="AY374" s="110" t="s">
        <v>118</v>
      </c>
      <c r="AZ374" s="110" t="s">
        <v>1470</v>
      </c>
    </row>
    <row r="375">
      <c r="A375" s="38">
        <v>371.0</v>
      </c>
      <c r="B375" s="135" t="s">
        <v>218</v>
      </c>
      <c r="C375" s="82" t="str">
        <f t="shared" si="9"/>
        <v>View</v>
      </c>
      <c r="D375" s="38" t="s">
        <v>1471</v>
      </c>
      <c r="E375" s="83">
        <v>2.3126</v>
      </c>
      <c r="F375" s="87" t="str">
        <f t="shared" si="10"/>
        <v>Equity Market Neutral</v>
      </c>
      <c r="G375" s="71">
        <v>0.0134</v>
      </c>
      <c r="H375" s="72">
        <v>0.0075</v>
      </c>
      <c r="I375" s="72">
        <v>0.1033</v>
      </c>
      <c r="J375" s="72">
        <v>0.1828</v>
      </c>
      <c r="K375" s="72">
        <v>0.6325</v>
      </c>
      <c r="L375" s="72">
        <v>0.0407</v>
      </c>
      <c r="M375" s="72">
        <v>0.745</v>
      </c>
      <c r="N375" s="73">
        <v>1.4876</v>
      </c>
      <c r="O375" s="73">
        <v>5.5728</v>
      </c>
      <c r="P375" s="73">
        <v>3.7079</v>
      </c>
      <c r="Q375" s="72">
        <v>0.0745</v>
      </c>
      <c r="R375" s="89">
        <v>9.81</v>
      </c>
      <c r="S375" s="91">
        <v>1679.360732</v>
      </c>
      <c r="T375" s="93">
        <v>4186.0</v>
      </c>
      <c r="U375" s="91">
        <v>8185.40203</v>
      </c>
      <c r="V375" s="100" t="s">
        <v>127</v>
      </c>
      <c r="W375" s="97">
        <v>0.0</v>
      </c>
      <c r="X375" s="99">
        <v>0.0698</v>
      </c>
      <c r="Y375" s="100">
        <v>10.0</v>
      </c>
      <c r="Z375" s="100">
        <v>11.0</v>
      </c>
      <c r="AA375" s="97">
        <v>0.0043</v>
      </c>
      <c r="AB375" s="100">
        <v>0.07</v>
      </c>
      <c r="AC375" s="102" t="s">
        <v>233</v>
      </c>
      <c r="AD375" s="102" t="s">
        <v>744</v>
      </c>
      <c r="AE375" s="100">
        <v>17.81</v>
      </c>
      <c r="AF375" s="103">
        <v>41263.0</v>
      </c>
      <c r="AG375" s="100">
        <v>13.04</v>
      </c>
      <c r="AH375" s="100">
        <v>9.62</v>
      </c>
      <c r="AI375" s="103">
        <v>46000.0</v>
      </c>
      <c r="AJ375" s="100">
        <v>0.5944</v>
      </c>
      <c r="AK375" s="102" t="s">
        <v>107</v>
      </c>
      <c r="AL375" s="104"/>
      <c r="AM375" s="102" t="s">
        <v>108</v>
      </c>
      <c r="AN375" s="100">
        <v>4030.0</v>
      </c>
      <c r="AO375" s="102" t="s">
        <v>110</v>
      </c>
      <c r="AP375" s="102" t="s">
        <v>110</v>
      </c>
      <c r="AQ375" s="102" t="s">
        <v>110</v>
      </c>
      <c r="AR375" s="102" t="s">
        <v>110</v>
      </c>
      <c r="AS375" s="102" t="s">
        <v>110</v>
      </c>
      <c r="AT375" s="99">
        <v>0.0164</v>
      </c>
      <c r="AU375" s="102" t="s">
        <v>110</v>
      </c>
      <c r="AV375" s="109" t="s">
        <v>1472</v>
      </c>
      <c r="AW375" s="102" t="s">
        <v>1469</v>
      </c>
      <c r="AX375" s="110" t="s">
        <v>1423</v>
      </c>
      <c r="AY375" s="110" t="s">
        <v>118</v>
      </c>
      <c r="AZ375" s="110" t="s">
        <v>1470</v>
      </c>
    </row>
    <row r="376">
      <c r="A376" s="38">
        <v>372.0</v>
      </c>
      <c r="B376" s="135" t="s">
        <v>214</v>
      </c>
      <c r="C376" s="82" t="str">
        <f t="shared" si="9"/>
        <v>View</v>
      </c>
      <c r="D376" s="38" t="s">
        <v>1473</v>
      </c>
      <c r="E376" s="83">
        <v>2.4087</v>
      </c>
      <c r="F376" s="87" t="str">
        <f t="shared" si="10"/>
        <v>Equity Market Neutral</v>
      </c>
      <c r="G376" s="71">
        <v>0.0548</v>
      </c>
      <c r="H376" s="72">
        <v>-0.0056</v>
      </c>
      <c r="I376" s="72">
        <v>0.1116</v>
      </c>
      <c r="J376" s="72">
        <v>0.2507</v>
      </c>
      <c r="K376" s="72">
        <v>0.8278</v>
      </c>
      <c r="L376" s="72">
        <v>0.0665</v>
      </c>
      <c r="M376" s="72">
        <v>1.7203</v>
      </c>
      <c r="N376" s="73">
        <v>1.5543</v>
      </c>
      <c r="O376" s="73">
        <v>4.0618</v>
      </c>
      <c r="P376" s="73">
        <v>2.3736</v>
      </c>
      <c r="Q376" s="72">
        <v>0.3799</v>
      </c>
      <c r="R376" s="89">
        <v>4.68</v>
      </c>
      <c r="S376" s="91">
        <v>945.147513</v>
      </c>
      <c r="T376" s="93">
        <v>2079.0</v>
      </c>
      <c r="U376" s="91">
        <v>3324.560541</v>
      </c>
      <c r="V376" s="100" t="s">
        <v>127</v>
      </c>
      <c r="W376" s="97">
        <v>0.0</v>
      </c>
      <c r="X376" s="99">
        <v>0.0142</v>
      </c>
      <c r="Y376" s="100">
        <v>3.0</v>
      </c>
      <c r="Z376" s="100">
        <v>4.0</v>
      </c>
      <c r="AA376" s="97">
        <v>0.0044</v>
      </c>
      <c r="AB376" s="100">
        <v>-0.11</v>
      </c>
      <c r="AC376" s="102" t="s">
        <v>233</v>
      </c>
      <c r="AD376" s="102" t="s">
        <v>1271</v>
      </c>
      <c r="AE376" s="100">
        <v>17.16</v>
      </c>
      <c r="AF376" s="103">
        <v>41919.0</v>
      </c>
      <c r="AG376" s="100">
        <v>11.16</v>
      </c>
      <c r="AH376" s="100">
        <v>2.59</v>
      </c>
      <c r="AI376" s="103">
        <v>46008.0</v>
      </c>
      <c r="AJ376" s="100">
        <v>0.1758</v>
      </c>
      <c r="AK376" s="102" t="s">
        <v>107</v>
      </c>
      <c r="AL376" s="104"/>
      <c r="AM376" s="102" t="s">
        <v>108</v>
      </c>
      <c r="AN376" s="100">
        <v>4030.0</v>
      </c>
      <c r="AO376" s="102" t="s">
        <v>110</v>
      </c>
      <c r="AP376" s="102" t="s">
        <v>110</v>
      </c>
      <c r="AQ376" s="102" t="s">
        <v>110</v>
      </c>
      <c r="AR376" s="102" t="s">
        <v>110</v>
      </c>
      <c r="AS376" s="102" t="s">
        <v>110</v>
      </c>
      <c r="AT376" s="102" t="s">
        <v>110</v>
      </c>
      <c r="AU376" s="102" t="s">
        <v>110</v>
      </c>
      <c r="AV376" s="109" t="s">
        <v>1474</v>
      </c>
      <c r="AW376" s="102" t="s">
        <v>1469</v>
      </c>
      <c r="AX376" s="110" t="s">
        <v>1423</v>
      </c>
      <c r="AY376" s="110" t="s">
        <v>118</v>
      </c>
      <c r="AZ376" s="110" t="s">
        <v>1470</v>
      </c>
    </row>
    <row r="377">
      <c r="A377" s="38">
        <v>373.0</v>
      </c>
      <c r="B377" s="135" t="s">
        <v>1475</v>
      </c>
      <c r="C377" s="82" t="str">
        <f t="shared" si="9"/>
        <v>View</v>
      </c>
      <c r="D377" s="38" t="s">
        <v>1476</v>
      </c>
      <c r="E377" s="83">
        <v>-0.8056</v>
      </c>
      <c r="F377" s="87" t="str">
        <f t="shared" si="10"/>
        <v>Equity Market Neutral</v>
      </c>
      <c r="G377" s="71">
        <v>0.014</v>
      </c>
      <c r="H377" s="72">
        <v>-0.0341</v>
      </c>
      <c r="I377" s="72">
        <v>-0.184</v>
      </c>
      <c r="J377" s="72">
        <v>-0.2215</v>
      </c>
      <c r="K377" s="72">
        <v>-0.2713</v>
      </c>
      <c r="L377" s="72">
        <v>0.3416</v>
      </c>
      <c r="M377" s="72">
        <v>-0.1663</v>
      </c>
      <c r="N377" s="73">
        <v>-0.3872</v>
      </c>
      <c r="O377" s="73">
        <v>-1.3416</v>
      </c>
      <c r="P377" s="73">
        <v>-0.5928</v>
      </c>
      <c r="Q377" s="72">
        <v>0.3836</v>
      </c>
      <c r="R377" s="89">
        <v>-0.37</v>
      </c>
      <c r="S377" s="91">
        <v>70.958451</v>
      </c>
      <c r="T377" s="93">
        <v>406.0</v>
      </c>
      <c r="U377" s="91">
        <v>287.805543</v>
      </c>
      <c r="V377" s="95"/>
      <c r="W377" s="97">
        <v>0.0</v>
      </c>
      <c r="X377" s="99">
        <v>0.0257</v>
      </c>
      <c r="Y377" s="100">
        <v>100.0</v>
      </c>
      <c r="Z377" s="100">
        <v>100.0</v>
      </c>
      <c r="AA377" s="97">
        <v>0.0117</v>
      </c>
      <c r="AB377" s="100">
        <v>-0.68</v>
      </c>
      <c r="AC377" s="102" t="s">
        <v>233</v>
      </c>
      <c r="AD377" s="102" t="s">
        <v>105</v>
      </c>
      <c r="AE377" s="100">
        <v>19.81</v>
      </c>
      <c r="AF377" s="103">
        <v>40799.0</v>
      </c>
      <c r="AG377" s="100">
        <v>14.31</v>
      </c>
      <c r="AH377" s="100">
        <v>8.01</v>
      </c>
      <c r="AI377" s="103">
        <v>46021.0</v>
      </c>
      <c r="AJ377" s="100">
        <v>0.3579</v>
      </c>
      <c r="AK377" s="102" t="s">
        <v>107</v>
      </c>
      <c r="AL377" s="102" t="s">
        <v>129</v>
      </c>
      <c r="AM377" s="102" t="s">
        <v>108</v>
      </c>
      <c r="AN377" s="100">
        <v>4030.0</v>
      </c>
      <c r="AO377" s="102" t="s">
        <v>110</v>
      </c>
      <c r="AP377" s="102" t="s">
        <v>110</v>
      </c>
      <c r="AQ377" s="102" t="s">
        <v>110</v>
      </c>
      <c r="AR377" s="102" t="s">
        <v>110</v>
      </c>
      <c r="AS377" s="102" t="s">
        <v>110</v>
      </c>
      <c r="AT377" s="102" t="s">
        <v>110</v>
      </c>
      <c r="AU377" s="102" t="s">
        <v>110</v>
      </c>
      <c r="AV377" s="109" t="s">
        <v>1477</v>
      </c>
      <c r="AW377" s="102" t="s">
        <v>1469</v>
      </c>
      <c r="AX377" s="110" t="s">
        <v>1423</v>
      </c>
      <c r="AY377" s="110" t="s">
        <v>132</v>
      </c>
      <c r="AZ377" s="110" t="s">
        <v>1470</v>
      </c>
    </row>
    <row r="378">
      <c r="A378" s="38">
        <v>374.0</v>
      </c>
      <c r="B378" s="135" t="s">
        <v>1478</v>
      </c>
      <c r="C378" s="82" t="str">
        <f t="shared" si="9"/>
        <v>View</v>
      </c>
      <c r="D378" s="38" t="s">
        <v>1479</v>
      </c>
      <c r="E378" s="83">
        <v>0.397</v>
      </c>
      <c r="F378" s="87" t="str">
        <f t="shared" si="10"/>
        <v>Equity Hedged</v>
      </c>
      <c r="G378" s="71">
        <v>0.0195</v>
      </c>
      <c r="H378" s="72">
        <v>0.0</v>
      </c>
      <c r="I378" s="72">
        <v>0.039</v>
      </c>
      <c r="J378" s="72">
        <v>0.0735</v>
      </c>
      <c r="K378" s="72">
        <v>0.1871</v>
      </c>
      <c r="L378" s="72">
        <v>0.0449</v>
      </c>
      <c r="M378" s="72">
        <v>0.3859</v>
      </c>
      <c r="N378" s="73">
        <v>1.2236</v>
      </c>
      <c r="O378" s="73">
        <v>0.2519</v>
      </c>
      <c r="P378" s="73">
        <v>1.0548</v>
      </c>
      <c r="Q378" s="72">
        <v>0.0449</v>
      </c>
      <c r="R378" s="89">
        <v>8.66</v>
      </c>
      <c r="S378" s="91">
        <v>-37.587055</v>
      </c>
      <c r="T378" s="93">
        <v>16.0</v>
      </c>
      <c r="U378" s="91">
        <v>289.732919</v>
      </c>
      <c r="V378" s="95"/>
      <c r="W378" s="97">
        <v>0.0</v>
      </c>
      <c r="X378" s="99">
        <v>0.0339</v>
      </c>
      <c r="Y378" s="100">
        <v>79.0</v>
      </c>
      <c r="Z378" s="100">
        <v>86.0</v>
      </c>
      <c r="AA378" s="97">
        <v>0.0024</v>
      </c>
      <c r="AB378" s="100">
        <v>0.04</v>
      </c>
      <c r="AC378" s="102" t="s">
        <v>1480</v>
      </c>
      <c r="AD378" s="102" t="s">
        <v>105</v>
      </c>
      <c r="AE378" s="100" t="s">
        <v>110</v>
      </c>
      <c r="AF378" s="103">
        <v>42690.0</v>
      </c>
      <c r="AG378" s="100">
        <v>9.13</v>
      </c>
      <c r="AH378" s="100">
        <v>5.68</v>
      </c>
      <c r="AI378" s="103">
        <v>45999.0</v>
      </c>
      <c r="AJ378" s="100">
        <v>0.3116</v>
      </c>
      <c r="AK378" s="102" t="s">
        <v>128</v>
      </c>
      <c r="AL378" s="104"/>
      <c r="AM378" s="102" t="s">
        <v>108</v>
      </c>
      <c r="AN378" s="100">
        <v>4040.0</v>
      </c>
      <c r="AO378" s="102" t="s">
        <v>110</v>
      </c>
      <c r="AP378" s="102" t="s">
        <v>110</v>
      </c>
      <c r="AQ378" s="102" t="s">
        <v>110</v>
      </c>
      <c r="AR378" s="102" t="s">
        <v>110</v>
      </c>
      <c r="AS378" s="102" t="s">
        <v>110</v>
      </c>
      <c r="AT378" s="102" t="s">
        <v>110</v>
      </c>
      <c r="AU378" s="102" t="s">
        <v>110</v>
      </c>
      <c r="AV378" s="109" t="s">
        <v>1481</v>
      </c>
      <c r="AW378" s="102" t="s">
        <v>1482</v>
      </c>
      <c r="AX378" s="110" t="s">
        <v>1423</v>
      </c>
      <c r="AY378" s="110" t="s">
        <v>118</v>
      </c>
      <c r="AZ378" s="110" t="s">
        <v>1483</v>
      </c>
    </row>
    <row r="379">
      <c r="A379" s="38">
        <v>375.0</v>
      </c>
      <c r="B379" s="135" t="s">
        <v>1484</v>
      </c>
      <c r="C379" s="82" t="str">
        <f t="shared" si="9"/>
        <v>View</v>
      </c>
      <c r="D379" s="38" t="s">
        <v>1485</v>
      </c>
      <c r="E379" s="83">
        <v>1.5077</v>
      </c>
      <c r="F379" s="87" t="str">
        <f t="shared" si="10"/>
        <v>Equity Hedged</v>
      </c>
      <c r="G379" s="71">
        <v>0.014</v>
      </c>
      <c r="H379" s="72">
        <v>0.0053</v>
      </c>
      <c r="I379" s="72">
        <v>0.0651</v>
      </c>
      <c r="J379" s="72">
        <v>0.1205</v>
      </c>
      <c r="K379" s="72">
        <v>0.52</v>
      </c>
      <c r="L379" s="72">
        <v>0.1066</v>
      </c>
      <c r="M379" s="72">
        <v>0.6367</v>
      </c>
      <c r="N379" s="73">
        <v>1.0435</v>
      </c>
      <c r="O379" s="73">
        <v>2.2073</v>
      </c>
      <c r="P379" s="73">
        <v>1.5916</v>
      </c>
      <c r="Q379" s="72">
        <v>0.1066</v>
      </c>
      <c r="R379" s="89">
        <v>5.89</v>
      </c>
      <c r="S379" s="91">
        <v>228.84552</v>
      </c>
      <c r="T379" s="93">
        <v>17.0</v>
      </c>
      <c r="U379" s="91">
        <v>502.996386</v>
      </c>
      <c r="V379" s="95"/>
      <c r="W379" s="97">
        <v>0.0</v>
      </c>
      <c r="X379" s="99">
        <v>8.0E-4</v>
      </c>
      <c r="Y379" s="100">
        <v>39.0</v>
      </c>
      <c r="Z379" s="100">
        <v>30.0</v>
      </c>
      <c r="AA379" s="97">
        <v>0.0057</v>
      </c>
      <c r="AB379" s="100">
        <v>0.47</v>
      </c>
      <c r="AC379" s="102" t="s">
        <v>233</v>
      </c>
      <c r="AD379" s="102" t="s">
        <v>105</v>
      </c>
      <c r="AE379" s="100">
        <v>27.84</v>
      </c>
      <c r="AF379" s="103">
        <v>42216.0</v>
      </c>
      <c r="AG379" s="100">
        <v>10.43</v>
      </c>
      <c r="AH379" s="100">
        <v>10.43</v>
      </c>
      <c r="AI379" s="103">
        <v>45635.0</v>
      </c>
      <c r="AJ379" s="100" t="s">
        <v>110</v>
      </c>
      <c r="AK379" s="102" t="s">
        <v>107</v>
      </c>
      <c r="AL379" s="104"/>
      <c r="AM379" s="102" t="s">
        <v>108</v>
      </c>
      <c r="AN379" s="100">
        <v>4040.0</v>
      </c>
      <c r="AO379" s="102" t="s">
        <v>110</v>
      </c>
      <c r="AP379" s="102" t="s">
        <v>110</v>
      </c>
      <c r="AQ379" s="102" t="s">
        <v>110</v>
      </c>
      <c r="AR379" s="102" t="s">
        <v>110</v>
      </c>
      <c r="AS379" s="102" t="s">
        <v>110</v>
      </c>
      <c r="AT379" s="102" t="s">
        <v>110</v>
      </c>
      <c r="AU379" s="102" t="s">
        <v>110</v>
      </c>
      <c r="AV379" s="109" t="s">
        <v>1486</v>
      </c>
      <c r="AW379" s="102" t="s">
        <v>1482</v>
      </c>
      <c r="AX379" s="110" t="s">
        <v>1423</v>
      </c>
      <c r="AY379" s="110" t="s">
        <v>118</v>
      </c>
      <c r="AZ379" s="110" t="s">
        <v>1483</v>
      </c>
    </row>
    <row r="380">
      <c r="A380" s="38">
        <v>376.0</v>
      </c>
      <c r="B380" s="135" t="s">
        <v>1487</v>
      </c>
      <c r="C380" s="82" t="str">
        <f t="shared" si="9"/>
        <v>View</v>
      </c>
      <c r="D380" s="38" t="s">
        <v>1488</v>
      </c>
      <c r="E380" s="83">
        <v>0.9724</v>
      </c>
      <c r="F380" s="87" t="str">
        <f t="shared" si="10"/>
        <v>Equity Hedged</v>
      </c>
      <c r="G380" s="71">
        <v>0.0125</v>
      </c>
      <c r="H380" s="72">
        <v>0.0074</v>
      </c>
      <c r="I380" s="72">
        <v>0.0641</v>
      </c>
      <c r="J380" s="72">
        <v>0.1066</v>
      </c>
      <c r="K380" s="72">
        <v>0.4226</v>
      </c>
      <c r="L380" s="72">
        <v>0.1168</v>
      </c>
      <c r="M380" s="72">
        <v>0.6086</v>
      </c>
      <c r="N380" s="73">
        <v>0.8234</v>
      </c>
      <c r="O380" s="73">
        <v>1.6109</v>
      </c>
      <c r="P380" s="73">
        <v>1.4372</v>
      </c>
      <c r="Q380" s="72">
        <v>0.1168</v>
      </c>
      <c r="R380" s="89">
        <v>5.06</v>
      </c>
      <c r="S380" s="91">
        <v>5.656263</v>
      </c>
      <c r="T380" s="93">
        <v>11.0</v>
      </c>
      <c r="U380" s="91">
        <v>218.424009</v>
      </c>
      <c r="V380" s="95"/>
      <c r="W380" s="97">
        <v>0.0</v>
      </c>
      <c r="X380" s="99">
        <v>6.0E-4</v>
      </c>
      <c r="Y380" s="100">
        <v>53.0</v>
      </c>
      <c r="Z380" s="100">
        <v>56.0</v>
      </c>
      <c r="AA380" s="97">
        <v>0.0058</v>
      </c>
      <c r="AB380" s="100">
        <v>0.51</v>
      </c>
      <c r="AC380" s="102" t="s">
        <v>1480</v>
      </c>
      <c r="AD380" s="102" t="s">
        <v>105</v>
      </c>
      <c r="AE380" s="100">
        <v>28.16</v>
      </c>
      <c r="AF380" s="103">
        <v>40465.0</v>
      </c>
      <c r="AG380" s="100">
        <v>15.23</v>
      </c>
      <c r="AH380" s="100">
        <v>15.23</v>
      </c>
      <c r="AI380" s="103">
        <v>45996.0</v>
      </c>
      <c r="AJ380" s="100">
        <v>0.0084</v>
      </c>
      <c r="AK380" s="102" t="s">
        <v>107</v>
      </c>
      <c r="AL380" s="104"/>
      <c r="AM380" s="102" t="s">
        <v>108</v>
      </c>
      <c r="AN380" s="100">
        <v>4040.0</v>
      </c>
      <c r="AO380" s="102" t="s">
        <v>110</v>
      </c>
      <c r="AP380" s="102" t="s">
        <v>110</v>
      </c>
      <c r="AQ380" s="102" t="s">
        <v>110</v>
      </c>
      <c r="AR380" s="102" t="s">
        <v>110</v>
      </c>
      <c r="AS380" s="102" t="s">
        <v>110</v>
      </c>
      <c r="AT380" s="102" t="s">
        <v>110</v>
      </c>
      <c r="AU380" s="102" t="s">
        <v>110</v>
      </c>
      <c r="AV380" s="109" t="s">
        <v>1489</v>
      </c>
      <c r="AW380" s="102" t="s">
        <v>1482</v>
      </c>
      <c r="AX380" s="110" t="s">
        <v>1423</v>
      </c>
      <c r="AY380" s="110" t="s">
        <v>118</v>
      </c>
      <c r="AZ380" s="110" t="s">
        <v>1483</v>
      </c>
    </row>
    <row r="381">
      <c r="A381" s="38">
        <v>377.0</v>
      </c>
      <c r="B381" s="135" t="s">
        <v>1490</v>
      </c>
      <c r="C381" s="82" t="str">
        <f t="shared" si="9"/>
        <v>View</v>
      </c>
      <c r="D381" s="38" t="s">
        <v>1491</v>
      </c>
      <c r="E381" s="83">
        <v>1.1911</v>
      </c>
      <c r="F381" s="87" t="str">
        <f t="shared" si="10"/>
        <v>Equity Hedged</v>
      </c>
      <c r="G381" s="71">
        <v>0.0079</v>
      </c>
      <c r="H381" s="72">
        <v>0.003</v>
      </c>
      <c r="I381" s="72">
        <v>0.052</v>
      </c>
      <c r="J381" s="72">
        <v>0.0873</v>
      </c>
      <c r="K381" s="72">
        <v>0.5598</v>
      </c>
      <c r="L381" s="72">
        <v>0.1212</v>
      </c>
      <c r="M381" s="72">
        <v>0.6453</v>
      </c>
      <c r="N381" s="73">
        <v>0.706</v>
      </c>
      <c r="O381" s="73">
        <v>1.8246</v>
      </c>
      <c r="P381" s="73">
        <v>1.0962</v>
      </c>
      <c r="Q381" s="72">
        <v>0.14</v>
      </c>
      <c r="R381" s="89">
        <v>4.51</v>
      </c>
      <c r="S381" s="91">
        <v>150.62294</v>
      </c>
      <c r="T381" s="93">
        <v>156.0</v>
      </c>
      <c r="U381" s="91">
        <v>2221.917019</v>
      </c>
      <c r="V381" s="95"/>
      <c r="W381" s="97">
        <v>0.0</v>
      </c>
      <c r="X381" s="99">
        <v>0.0037</v>
      </c>
      <c r="Y381" s="100">
        <v>73.0</v>
      </c>
      <c r="Z381" s="100">
        <v>22.0</v>
      </c>
      <c r="AA381" s="97">
        <v>0.0062</v>
      </c>
      <c r="AB381" s="100">
        <v>0.66</v>
      </c>
      <c r="AC381" s="102" t="s">
        <v>1480</v>
      </c>
      <c r="AD381" s="102" t="s">
        <v>105</v>
      </c>
      <c r="AE381" s="100">
        <v>27.53</v>
      </c>
      <c r="AF381" s="103">
        <v>43655.0</v>
      </c>
      <c r="AG381" s="100">
        <v>6.49</v>
      </c>
      <c r="AH381" s="100">
        <v>5.34</v>
      </c>
      <c r="AI381" s="103">
        <v>46021.0</v>
      </c>
      <c r="AJ381" s="100">
        <v>0.0341</v>
      </c>
      <c r="AK381" s="102" t="s">
        <v>128</v>
      </c>
      <c r="AL381" s="102" t="s">
        <v>169</v>
      </c>
      <c r="AM381" s="102" t="s">
        <v>108</v>
      </c>
      <c r="AN381" s="100">
        <v>4040.0</v>
      </c>
      <c r="AO381" s="102" t="s">
        <v>110</v>
      </c>
      <c r="AP381" s="102" t="s">
        <v>110</v>
      </c>
      <c r="AQ381" s="102" t="s">
        <v>110</v>
      </c>
      <c r="AR381" s="102" t="s">
        <v>110</v>
      </c>
      <c r="AS381" s="102" t="s">
        <v>110</v>
      </c>
      <c r="AT381" s="102" t="s">
        <v>110</v>
      </c>
      <c r="AU381" s="102" t="s">
        <v>110</v>
      </c>
      <c r="AV381" s="109" t="s">
        <v>1492</v>
      </c>
      <c r="AW381" s="102" t="s">
        <v>1482</v>
      </c>
      <c r="AX381" s="110" t="s">
        <v>1423</v>
      </c>
      <c r="AY381" s="110" t="s">
        <v>132</v>
      </c>
      <c r="AZ381" s="110" t="s">
        <v>1483</v>
      </c>
    </row>
    <row r="382">
      <c r="A382" s="38">
        <v>378.0</v>
      </c>
      <c r="B382" s="135" t="s">
        <v>1493</v>
      </c>
      <c r="C382" s="82" t="str">
        <f t="shared" si="9"/>
        <v>View</v>
      </c>
      <c r="D382" s="38" t="s">
        <v>1494</v>
      </c>
      <c r="E382" s="83">
        <v>1.3345</v>
      </c>
      <c r="F382" s="87" t="str">
        <f t="shared" si="10"/>
        <v>Equity Hedged</v>
      </c>
      <c r="G382" s="71">
        <v>0.0092</v>
      </c>
      <c r="H382" s="72">
        <v>0.0026</v>
      </c>
      <c r="I382" s="72">
        <v>0.0636</v>
      </c>
      <c r="J382" s="72">
        <v>0.1006</v>
      </c>
      <c r="K382" s="72">
        <v>0.3979</v>
      </c>
      <c r="L382" s="72">
        <v>0.0992</v>
      </c>
      <c r="M382" s="72">
        <v>0.4835</v>
      </c>
      <c r="N382" s="73">
        <v>0.7635</v>
      </c>
      <c r="O382" s="73">
        <v>1.42</v>
      </c>
      <c r="P382" s="73">
        <v>0.8138</v>
      </c>
      <c r="Q382" s="72">
        <v>0.122</v>
      </c>
      <c r="R382" s="89">
        <v>3.91</v>
      </c>
      <c r="S382" s="91">
        <v>62.043487</v>
      </c>
      <c r="T382" s="93">
        <v>11.0</v>
      </c>
      <c r="U382" s="91">
        <v>342.600262</v>
      </c>
      <c r="V382" s="95"/>
      <c r="W382" s="97">
        <v>0.0</v>
      </c>
      <c r="X382" s="99">
        <v>0.0211</v>
      </c>
      <c r="Y382" s="100">
        <v>62.0</v>
      </c>
      <c r="Z382" s="100">
        <v>60.0</v>
      </c>
      <c r="AA382" s="97">
        <v>0.0046</v>
      </c>
      <c r="AB382" s="100">
        <v>0.39</v>
      </c>
      <c r="AC382" s="102" t="s">
        <v>101</v>
      </c>
      <c r="AD382" s="102" t="s">
        <v>105</v>
      </c>
      <c r="AE382" s="100">
        <v>27.59</v>
      </c>
      <c r="AF382" s="103">
        <v>43616.0</v>
      </c>
      <c r="AG382" s="100">
        <v>6.59</v>
      </c>
      <c r="AH382" s="100">
        <v>6.59</v>
      </c>
      <c r="AI382" s="103">
        <v>46007.0</v>
      </c>
      <c r="AJ382" s="100">
        <v>0.4046</v>
      </c>
      <c r="AK382" s="102" t="s">
        <v>128</v>
      </c>
      <c r="AL382" s="102" t="s">
        <v>129</v>
      </c>
      <c r="AM382" s="102" t="s">
        <v>108</v>
      </c>
      <c r="AN382" s="100">
        <v>4040.0</v>
      </c>
      <c r="AO382" s="102" t="s">
        <v>110</v>
      </c>
      <c r="AP382" s="102" t="s">
        <v>110</v>
      </c>
      <c r="AQ382" s="102" t="s">
        <v>110</v>
      </c>
      <c r="AR382" s="102" t="s">
        <v>110</v>
      </c>
      <c r="AS382" s="102" t="s">
        <v>110</v>
      </c>
      <c r="AT382" s="102" t="s">
        <v>110</v>
      </c>
      <c r="AU382" s="102" t="s">
        <v>110</v>
      </c>
      <c r="AV382" s="109" t="s">
        <v>1495</v>
      </c>
      <c r="AW382" s="102" t="s">
        <v>1482</v>
      </c>
      <c r="AX382" s="110" t="s">
        <v>1423</v>
      </c>
      <c r="AY382" s="110" t="s">
        <v>132</v>
      </c>
      <c r="AZ382" s="110" t="s">
        <v>1483</v>
      </c>
    </row>
    <row r="383">
      <c r="A383" s="38">
        <v>379.0</v>
      </c>
      <c r="B383" s="135" t="s">
        <v>1496</v>
      </c>
      <c r="C383" s="82" t="str">
        <f t="shared" si="9"/>
        <v>View</v>
      </c>
      <c r="D383" s="38" t="s">
        <v>1497</v>
      </c>
      <c r="E383" s="83">
        <v>1.2415</v>
      </c>
      <c r="F383" s="87" t="str">
        <f t="shared" si="10"/>
        <v>Equity Hedged</v>
      </c>
      <c r="G383" s="71">
        <v>0.0088</v>
      </c>
      <c r="H383" s="72">
        <v>0.006</v>
      </c>
      <c r="I383" s="72">
        <v>0.0746</v>
      </c>
      <c r="J383" s="72">
        <v>0.1281</v>
      </c>
      <c r="K383" s="72">
        <v>0.5066</v>
      </c>
      <c r="L383" s="72">
        <v>0.1341</v>
      </c>
      <c r="M383" s="72">
        <v>0.5619</v>
      </c>
      <c r="N383" s="73">
        <v>0.711</v>
      </c>
      <c r="O383" s="73">
        <v>2.0463</v>
      </c>
      <c r="P383" s="73">
        <v>1.1295</v>
      </c>
      <c r="Q383" s="72">
        <v>0.1456</v>
      </c>
      <c r="R383" s="89">
        <v>3.76</v>
      </c>
      <c r="S383" s="91">
        <v>138.399825</v>
      </c>
      <c r="T383" s="93">
        <v>25.0</v>
      </c>
      <c r="U383" s="91">
        <v>602.079318</v>
      </c>
      <c r="V383" s="95"/>
      <c r="W383" s="97">
        <v>0.0024</v>
      </c>
      <c r="X383" s="99">
        <v>0.0036</v>
      </c>
      <c r="Y383" s="100">
        <v>32.0</v>
      </c>
      <c r="Z383" s="100">
        <v>32.0</v>
      </c>
      <c r="AA383" s="97">
        <v>0.0054</v>
      </c>
      <c r="AB383" s="100">
        <v>0.55</v>
      </c>
      <c r="AC383" s="102" t="s">
        <v>264</v>
      </c>
      <c r="AD383" s="102" t="s">
        <v>105</v>
      </c>
      <c r="AE383" s="100">
        <v>27.62</v>
      </c>
      <c r="AF383" s="103">
        <v>44187.0</v>
      </c>
      <c r="AG383" s="100">
        <v>5.03</v>
      </c>
      <c r="AH383" s="100">
        <v>5.03</v>
      </c>
      <c r="AI383" s="103">
        <v>46014.0</v>
      </c>
      <c r="AJ383" s="100">
        <v>0.0903</v>
      </c>
      <c r="AK383" s="102" t="s">
        <v>107</v>
      </c>
      <c r="AL383" s="102" t="s">
        <v>169</v>
      </c>
      <c r="AM383" s="102" t="s">
        <v>108</v>
      </c>
      <c r="AN383" s="100">
        <v>4040.0</v>
      </c>
      <c r="AO383" s="102" t="s">
        <v>110</v>
      </c>
      <c r="AP383" s="102" t="s">
        <v>110</v>
      </c>
      <c r="AQ383" s="102" t="s">
        <v>110</v>
      </c>
      <c r="AR383" s="102" t="s">
        <v>110</v>
      </c>
      <c r="AS383" s="102" t="s">
        <v>110</v>
      </c>
      <c r="AT383" s="102" t="s">
        <v>110</v>
      </c>
      <c r="AU383" s="102" t="s">
        <v>110</v>
      </c>
      <c r="AV383" s="109" t="s">
        <v>1498</v>
      </c>
      <c r="AW383" s="102" t="s">
        <v>1482</v>
      </c>
      <c r="AX383" s="110" t="s">
        <v>1423</v>
      </c>
      <c r="AY383" s="110" t="s">
        <v>132</v>
      </c>
      <c r="AZ383" s="110" t="s">
        <v>1483</v>
      </c>
    </row>
    <row r="384">
      <c r="A384" s="38">
        <v>380.0</v>
      </c>
      <c r="B384" s="135" t="s">
        <v>1499</v>
      </c>
      <c r="C384" s="82" t="str">
        <f t="shared" si="9"/>
        <v>View</v>
      </c>
      <c r="D384" s="38" t="s">
        <v>1500</v>
      </c>
      <c r="E384" s="83">
        <v>1.2216</v>
      </c>
      <c r="F384" s="87" t="str">
        <f t="shared" si="10"/>
        <v>Multistrategy</v>
      </c>
      <c r="G384" s="71">
        <v>0.0306</v>
      </c>
      <c r="H384" s="72">
        <v>0.0057</v>
      </c>
      <c r="I384" s="72">
        <v>0.0831</v>
      </c>
      <c r="J384" s="72">
        <v>0.1664</v>
      </c>
      <c r="K384" s="72">
        <v>0.4343</v>
      </c>
      <c r="L384" s="72">
        <v>0.069</v>
      </c>
      <c r="M384" s="72">
        <v>0.8174</v>
      </c>
      <c r="N384" s="73">
        <v>1.3614</v>
      </c>
      <c r="O384" s="73">
        <v>1.7437</v>
      </c>
      <c r="P384" s="73">
        <v>2.0763</v>
      </c>
      <c r="Q384" s="72">
        <v>0.0706</v>
      </c>
      <c r="R384" s="89">
        <v>11.63</v>
      </c>
      <c r="S384" s="91">
        <v>1470.525477</v>
      </c>
      <c r="T384" s="93">
        <v>39.0</v>
      </c>
      <c r="U384" s="91">
        <v>5478.597289</v>
      </c>
      <c r="V384" s="95"/>
      <c r="W384" s="97">
        <v>0.0</v>
      </c>
      <c r="X384" s="99">
        <v>0.0222</v>
      </c>
      <c r="Y384" s="100">
        <v>7.0</v>
      </c>
      <c r="Z384" s="100">
        <v>6.0</v>
      </c>
      <c r="AA384" s="97">
        <v>0.0038</v>
      </c>
      <c r="AB384" s="100">
        <v>0.05</v>
      </c>
      <c r="AC384" s="102" t="s">
        <v>233</v>
      </c>
      <c r="AD384" s="102" t="s">
        <v>1271</v>
      </c>
      <c r="AE384" s="100" t="s">
        <v>110</v>
      </c>
      <c r="AF384" s="103">
        <v>43990.0</v>
      </c>
      <c r="AG384" s="100">
        <v>3.92</v>
      </c>
      <c r="AH384" s="100">
        <v>1.5</v>
      </c>
      <c r="AI384" s="103">
        <v>46020.0</v>
      </c>
      <c r="AJ384" s="100">
        <v>0.0492</v>
      </c>
      <c r="AK384" s="102" t="s">
        <v>107</v>
      </c>
      <c r="AL384" s="104"/>
      <c r="AM384" s="102" t="s">
        <v>108</v>
      </c>
      <c r="AN384" s="100">
        <v>4050.0</v>
      </c>
      <c r="AO384" s="102" t="s">
        <v>110</v>
      </c>
      <c r="AP384" s="102" t="s">
        <v>110</v>
      </c>
      <c r="AQ384" s="102" t="s">
        <v>110</v>
      </c>
      <c r="AR384" s="102" t="s">
        <v>110</v>
      </c>
      <c r="AS384" s="102" t="s">
        <v>110</v>
      </c>
      <c r="AT384" s="102" t="s">
        <v>110</v>
      </c>
      <c r="AU384" s="102" t="s">
        <v>110</v>
      </c>
      <c r="AV384" s="109" t="s">
        <v>1501</v>
      </c>
      <c r="AW384" s="102" t="s">
        <v>1502</v>
      </c>
      <c r="AX384" s="110" t="s">
        <v>1423</v>
      </c>
      <c r="AY384" s="110" t="s">
        <v>118</v>
      </c>
      <c r="AZ384" s="110" t="s">
        <v>1503</v>
      </c>
    </row>
    <row r="385">
      <c r="A385" s="38">
        <v>381.0</v>
      </c>
      <c r="B385" s="135" t="s">
        <v>1504</v>
      </c>
      <c r="C385" s="82" t="str">
        <f t="shared" si="9"/>
        <v>View</v>
      </c>
      <c r="D385" s="38" t="s">
        <v>1505</v>
      </c>
      <c r="E385" s="83">
        <v>0.5961</v>
      </c>
      <c r="F385" s="87" t="str">
        <f t="shared" si="10"/>
        <v>Multistrategy</v>
      </c>
      <c r="G385" s="71">
        <v>0.0168</v>
      </c>
      <c r="H385" s="72">
        <v>-0.0011</v>
      </c>
      <c r="I385" s="72">
        <v>0.0316</v>
      </c>
      <c r="J385" s="72">
        <v>0.0498</v>
      </c>
      <c r="K385" s="72">
        <v>0.1879</v>
      </c>
      <c r="L385" s="72">
        <v>0.0151</v>
      </c>
      <c r="M385" s="72">
        <v>0.2359</v>
      </c>
      <c r="N385" s="73">
        <v>0.5263</v>
      </c>
      <c r="O385" s="73">
        <v>1.3721</v>
      </c>
      <c r="P385" s="73">
        <v>1.1468</v>
      </c>
      <c r="Q385" s="72">
        <v>0.0224</v>
      </c>
      <c r="R385" s="89">
        <v>10.52</v>
      </c>
      <c r="S385" s="91">
        <v>-13.274495</v>
      </c>
      <c r="T385" s="93">
        <v>2738.0</v>
      </c>
      <c r="U385" s="91">
        <v>282.357913</v>
      </c>
      <c r="V385" s="95"/>
      <c r="W385" s="97">
        <v>0.02</v>
      </c>
      <c r="X385" s="99">
        <v>0.0402</v>
      </c>
      <c r="Y385" s="100">
        <v>73.0</v>
      </c>
      <c r="Z385" s="100">
        <v>67.0</v>
      </c>
      <c r="AA385" s="97">
        <v>0.0014</v>
      </c>
      <c r="AB385" s="100">
        <v>0.02</v>
      </c>
      <c r="AC385" s="102" t="s">
        <v>233</v>
      </c>
      <c r="AD385" s="102" t="s">
        <v>1271</v>
      </c>
      <c r="AE385" s="100" t="s">
        <v>110</v>
      </c>
      <c r="AF385" s="103">
        <v>42916.0</v>
      </c>
      <c r="AG385" s="100">
        <v>5.12</v>
      </c>
      <c r="AH385" s="100">
        <v>0.5</v>
      </c>
      <c r="AI385" s="103">
        <v>46003.0</v>
      </c>
      <c r="AJ385" s="100">
        <v>0.3578</v>
      </c>
      <c r="AK385" s="102" t="s">
        <v>107</v>
      </c>
      <c r="AL385" s="104"/>
      <c r="AM385" s="102" t="s">
        <v>108</v>
      </c>
      <c r="AN385" s="100">
        <v>4050.0</v>
      </c>
      <c r="AO385" s="102" t="s">
        <v>110</v>
      </c>
      <c r="AP385" s="102" t="s">
        <v>110</v>
      </c>
      <c r="AQ385" s="102" t="s">
        <v>110</v>
      </c>
      <c r="AR385" s="102" t="s">
        <v>110</v>
      </c>
      <c r="AS385" s="102" t="s">
        <v>110</v>
      </c>
      <c r="AT385" s="99">
        <v>0.0335</v>
      </c>
      <c r="AU385" s="102" t="s">
        <v>110</v>
      </c>
      <c r="AV385" s="109" t="s">
        <v>1506</v>
      </c>
      <c r="AW385" s="102" t="s">
        <v>1502</v>
      </c>
      <c r="AX385" s="110" t="s">
        <v>1423</v>
      </c>
      <c r="AY385" s="110" t="s">
        <v>118</v>
      </c>
      <c r="AZ385" s="110" t="s">
        <v>1503</v>
      </c>
    </row>
    <row r="386">
      <c r="A386" s="38">
        <v>382.0</v>
      </c>
      <c r="B386" s="135" t="s">
        <v>1507</v>
      </c>
      <c r="C386" s="82" t="str">
        <f t="shared" si="9"/>
        <v>View</v>
      </c>
      <c r="D386" s="38" t="s">
        <v>1508</v>
      </c>
      <c r="E386" s="83">
        <v>0.8765</v>
      </c>
      <c r="F386" s="87" t="str">
        <f t="shared" si="10"/>
        <v>Multistrategy</v>
      </c>
      <c r="G386" s="71">
        <v>0.0213</v>
      </c>
      <c r="H386" s="72">
        <v>0.0</v>
      </c>
      <c r="I386" s="72">
        <v>0.0459</v>
      </c>
      <c r="J386" s="72">
        <v>0.0038</v>
      </c>
      <c r="K386" s="72">
        <v>0.3009</v>
      </c>
      <c r="L386" s="72">
        <v>0.0615</v>
      </c>
      <c r="M386" s="72">
        <v>0.4754</v>
      </c>
      <c r="N386" s="73">
        <v>0.9478</v>
      </c>
      <c r="O386" s="73">
        <v>0.819</v>
      </c>
      <c r="P386" s="73">
        <v>0.9552</v>
      </c>
      <c r="Q386" s="72">
        <v>0.0633</v>
      </c>
      <c r="R386" s="89">
        <v>7.33</v>
      </c>
      <c r="S386" s="91">
        <v>32.5597457</v>
      </c>
      <c r="T386" s="93">
        <v>752.0</v>
      </c>
      <c r="U386" s="91">
        <v>1844.447394</v>
      </c>
      <c r="V386" s="95"/>
      <c r="W386" s="97">
        <v>0.0</v>
      </c>
      <c r="X386" s="99">
        <v>0.0853</v>
      </c>
      <c r="Y386" s="100">
        <v>93.0</v>
      </c>
      <c r="Z386" s="100">
        <v>20.0</v>
      </c>
      <c r="AA386" s="97">
        <v>0.0023</v>
      </c>
      <c r="AB386" s="100">
        <v>0.05</v>
      </c>
      <c r="AC386" s="102" t="s">
        <v>233</v>
      </c>
      <c r="AD386" s="102" t="s">
        <v>1509</v>
      </c>
      <c r="AE386" s="100" t="s">
        <v>110</v>
      </c>
      <c r="AF386" s="103">
        <v>43951.0</v>
      </c>
      <c r="AG386" s="100">
        <v>5.68</v>
      </c>
      <c r="AH386" s="100">
        <v>4.94</v>
      </c>
      <c r="AI386" s="103">
        <v>46010.0</v>
      </c>
      <c r="AJ386" s="100">
        <v>0.8422</v>
      </c>
      <c r="AK386" s="102" t="s">
        <v>1234</v>
      </c>
      <c r="AL386" s="104"/>
      <c r="AM386" s="102" t="s">
        <v>108</v>
      </c>
      <c r="AN386" s="100">
        <v>4050.0</v>
      </c>
      <c r="AO386" s="102" t="s">
        <v>110</v>
      </c>
      <c r="AP386" s="102" t="s">
        <v>110</v>
      </c>
      <c r="AQ386" s="102" t="s">
        <v>110</v>
      </c>
      <c r="AR386" s="102" t="s">
        <v>110</v>
      </c>
      <c r="AS386" s="102" t="s">
        <v>110</v>
      </c>
      <c r="AT386" s="99">
        <v>0.0646</v>
      </c>
      <c r="AU386" s="102" t="s">
        <v>110</v>
      </c>
      <c r="AV386" s="109" t="s">
        <v>1510</v>
      </c>
      <c r="AW386" s="102" t="s">
        <v>1502</v>
      </c>
      <c r="AX386" s="110" t="s">
        <v>1423</v>
      </c>
      <c r="AY386" s="110" t="s">
        <v>118</v>
      </c>
      <c r="AZ386" s="110" t="s">
        <v>1503</v>
      </c>
    </row>
    <row r="387">
      <c r="A387" s="38">
        <v>383.0</v>
      </c>
      <c r="B387" s="135" t="s">
        <v>1511</v>
      </c>
      <c r="C387" s="82" t="str">
        <f t="shared" si="9"/>
        <v>View</v>
      </c>
      <c r="D387" s="38" t="s">
        <v>1512</v>
      </c>
      <c r="E387" s="83">
        <v>0.8573</v>
      </c>
      <c r="F387" s="87" t="str">
        <f t="shared" si="10"/>
        <v>Multistrategy</v>
      </c>
      <c r="G387" s="71">
        <v>0.0065</v>
      </c>
      <c r="H387" s="72">
        <v>-0.0089</v>
      </c>
      <c r="I387" s="72">
        <v>0.1263</v>
      </c>
      <c r="J387" s="72">
        <v>0.1418</v>
      </c>
      <c r="K387" s="72">
        <v>0.3378</v>
      </c>
      <c r="L387" s="72">
        <v>0.0955</v>
      </c>
      <c r="M387" s="72">
        <v>0.4743</v>
      </c>
      <c r="N387" s="73">
        <v>0.7844</v>
      </c>
      <c r="O387" s="73">
        <v>1.602</v>
      </c>
      <c r="P387" s="73">
        <v>1.2117</v>
      </c>
      <c r="Q387" s="72">
        <v>0.2274</v>
      </c>
      <c r="R387" s="89">
        <v>2.15</v>
      </c>
      <c r="S387" s="91">
        <v>154.366116</v>
      </c>
      <c r="T387" s="93">
        <v>360.0</v>
      </c>
      <c r="U387" s="91">
        <v>549.91603</v>
      </c>
      <c r="V387" s="95"/>
      <c r="W387" s="97">
        <v>0.0</v>
      </c>
      <c r="X387" s="99">
        <v>0.0267</v>
      </c>
      <c r="Y387" s="100">
        <v>11.0</v>
      </c>
      <c r="Z387" s="100">
        <v>14.0</v>
      </c>
      <c r="AA387" s="97">
        <v>0.0082</v>
      </c>
      <c r="AB387" s="100">
        <v>0.02</v>
      </c>
      <c r="AC387" s="102" t="s">
        <v>233</v>
      </c>
      <c r="AD387" s="102" t="s">
        <v>182</v>
      </c>
      <c r="AE387" s="100">
        <v>19.38</v>
      </c>
      <c r="AF387" s="103">
        <v>43817.0</v>
      </c>
      <c r="AG387" s="100">
        <v>6.04</v>
      </c>
      <c r="AH387" s="100">
        <v>1.58</v>
      </c>
      <c r="AI387" s="103">
        <v>46010.0</v>
      </c>
      <c r="AJ387" s="100">
        <v>0.7132</v>
      </c>
      <c r="AK387" s="102" t="s">
        <v>107</v>
      </c>
      <c r="AL387" s="102" t="s">
        <v>129</v>
      </c>
      <c r="AM387" s="102" t="s">
        <v>108</v>
      </c>
      <c r="AN387" s="100">
        <v>4050.0</v>
      </c>
      <c r="AO387" s="102" t="s">
        <v>110</v>
      </c>
      <c r="AP387" s="102" t="s">
        <v>110</v>
      </c>
      <c r="AQ387" s="102" t="s">
        <v>110</v>
      </c>
      <c r="AR387" s="102" t="s">
        <v>110</v>
      </c>
      <c r="AS387" s="102" t="s">
        <v>110</v>
      </c>
      <c r="AT387" s="102" t="s">
        <v>110</v>
      </c>
      <c r="AU387" s="102" t="s">
        <v>110</v>
      </c>
      <c r="AV387" s="109" t="s">
        <v>1513</v>
      </c>
      <c r="AW387" s="102" t="s">
        <v>1502</v>
      </c>
      <c r="AX387" s="110" t="s">
        <v>1423</v>
      </c>
      <c r="AY387" s="110" t="s">
        <v>132</v>
      </c>
      <c r="AZ387" s="110" t="s">
        <v>1503</v>
      </c>
    </row>
    <row r="388">
      <c r="A388" s="38">
        <v>384.0</v>
      </c>
      <c r="B388" s="135" t="s">
        <v>1514</v>
      </c>
      <c r="C388" s="82" t="str">
        <f t="shared" si="9"/>
        <v>View</v>
      </c>
      <c r="D388" s="38" t="s">
        <v>1515</v>
      </c>
      <c r="E388" s="83">
        <v>0.7425</v>
      </c>
      <c r="F388" s="87" t="str">
        <f t="shared" si="10"/>
        <v>Event Driven</v>
      </c>
      <c r="G388" s="71">
        <v>0.019</v>
      </c>
      <c r="H388" s="72">
        <v>0.001</v>
      </c>
      <c r="I388" s="72">
        <v>0.0317</v>
      </c>
      <c r="J388" s="72">
        <v>0.0619</v>
      </c>
      <c r="K388" s="72">
        <v>0.2041</v>
      </c>
      <c r="L388" s="72">
        <v>0.0194</v>
      </c>
      <c r="M388" s="72">
        <v>0.3036</v>
      </c>
      <c r="N388" s="73">
        <v>1.2602</v>
      </c>
      <c r="O388" s="73">
        <v>1.0364</v>
      </c>
      <c r="P388" s="73">
        <v>1.764</v>
      </c>
      <c r="Q388" s="72">
        <v>0.0194</v>
      </c>
      <c r="R388" s="89">
        <v>15.59</v>
      </c>
      <c r="S388" s="91">
        <v>78.685648</v>
      </c>
      <c r="T388" s="93">
        <v>88.0</v>
      </c>
      <c r="U388" s="91">
        <v>1218.428996</v>
      </c>
      <c r="V388" s="95"/>
      <c r="W388" s="97">
        <v>0.0</v>
      </c>
      <c r="X388" s="99">
        <v>0.0504</v>
      </c>
      <c r="Y388" s="100">
        <v>80.0</v>
      </c>
      <c r="Z388" s="100">
        <v>47.0</v>
      </c>
      <c r="AA388" s="97">
        <v>0.0012</v>
      </c>
      <c r="AB388" s="100">
        <v>0.04</v>
      </c>
      <c r="AC388" s="102" t="s">
        <v>233</v>
      </c>
      <c r="AD388" s="102" t="s">
        <v>1271</v>
      </c>
      <c r="AE388" s="100">
        <v>24.28</v>
      </c>
      <c r="AF388" s="103">
        <v>42601.0</v>
      </c>
      <c r="AG388" s="100">
        <v>9.38</v>
      </c>
      <c r="AH388" s="100">
        <v>3.66</v>
      </c>
      <c r="AI388" s="103">
        <v>46007.0</v>
      </c>
      <c r="AJ388" s="100">
        <v>0.2537</v>
      </c>
      <c r="AK388" s="102" t="s">
        <v>128</v>
      </c>
      <c r="AL388" s="104"/>
      <c r="AM388" s="102" t="s">
        <v>108</v>
      </c>
      <c r="AN388" s="100">
        <v>4060.0</v>
      </c>
      <c r="AO388" s="102" t="s">
        <v>110</v>
      </c>
      <c r="AP388" s="102" t="s">
        <v>110</v>
      </c>
      <c r="AQ388" s="102" t="s">
        <v>110</v>
      </c>
      <c r="AR388" s="102" t="s">
        <v>110</v>
      </c>
      <c r="AS388" s="102" t="s">
        <v>110</v>
      </c>
      <c r="AT388" s="99">
        <v>0.0785</v>
      </c>
      <c r="AU388" s="102" t="s">
        <v>110</v>
      </c>
      <c r="AV388" s="109" t="s">
        <v>1516</v>
      </c>
      <c r="AW388" s="102" t="s">
        <v>1517</v>
      </c>
      <c r="AX388" s="110" t="s">
        <v>1423</v>
      </c>
      <c r="AY388" s="110" t="s">
        <v>118</v>
      </c>
      <c r="AZ388" s="110" t="s">
        <v>1518</v>
      </c>
    </row>
    <row r="389">
      <c r="A389" s="38">
        <v>385.0</v>
      </c>
      <c r="B389" s="135" t="s">
        <v>1519</v>
      </c>
      <c r="C389" s="82" t="str">
        <f t="shared" si="9"/>
        <v>View</v>
      </c>
      <c r="D389" s="38" t="s">
        <v>1520</v>
      </c>
      <c r="E389" s="83">
        <v>0.0621</v>
      </c>
      <c r="F389" s="87" t="str">
        <f t="shared" si="10"/>
        <v>Event Driven</v>
      </c>
      <c r="G389" s="71">
        <v>0.0173</v>
      </c>
      <c r="H389" s="72">
        <v>0.0</v>
      </c>
      <c r="I389" s="72">
        <v>0.0237</v>
      </c>
      <c r="J389" s="72">
        <v>0.0606</v>
      </c>
      <c r="K389" s="72">
        <v>0.1549</v>
      </c>
      <c r="L389" s="72">
        <v>0.0102</v>
      </c>
      <c r="M389" s="72">
        <v>0.2457</v>
      </c>
      <c r="N389" s="73">
        <v>0.5556</v>
      </c>
      <c r="O389" s="73">
        <v>0.073</v>
      </c>
      <c r="P389" s="73">
        <v>0.6963</v>
      </c>
      <c r="Q389" s="72">
        <v>0.0288</v>
      </c>
      <c r="R389" s="89">
        <v>8.66</v>
      </c>
      <c r="S389" s="91">
        <v>53.364249</v>
      </c>
      <c r="T389" s="93">
        <v>33.0</v>
      </c>
      <c r="U389" s="91">
        <v>1562.382549</v>
      </c>
      <c r="V389" s="95"/>
      <c r="W389" s="97">
        <v>0.0</v>
      </c>
      <c r="X389" s="99">
        <v>0.0357</v>
      </c>
      <c r="Y389" s="100">
        <v>86.0</v>
      </c>
      <c r="Z389" s="100">
        <v>73.0</v>
      </c>
      <c r="AA389" s="97">
        <v>7.0E-4</v>
      </c>
      <c r="AB389" s="100">
        <v>0.02</v>
      </c>
      <c r="AC389" s="102" t="s">
        <v>233</v>
      </c>
      <c r="AD389" s="102" t="s">
        <v>105</v>
      </c>
      <c r="AE389" s="100">
        <v>23.52</v>
      </c>
      <c r="AF389" s="103">
        <v>42278.0</v>
      </c>
      <c r="AG389" s="100">
        <v>10.26</v>
      </c>
      <c r="AH389" s="100">
        <v>10.26</v>
      </c>
      <c r="AI389" s="103">
        <v>45996.0</v>
      </c>
      <c r="AJ389" s="100">
        <v>0.6372</v>
      </c>
      <c r="AK389" s="102" t="s">
        <v>107</v>
      </c>
      <c r="AL389" s="104"/>
      <c r="AM389" s="102" t="s">
        <v>108</v>
      </c>
      <c r="AN389" s="100">
        <v>4060.0</v>
      </c>
      <c r="AO389" s="102" t="s">
        <v>110</v>
      </c>
      <c r="AP389" s="102" t="s">
        <v>110</v>
      </c>
      <c r="AQ389" s="102" t="s">
        <v>110</v>
      </c>
      <c r="AR389" s="102" t="s">
        <v>110</v>
      </c>
      <c r="AS389" s="102" t="s">
        <v>110</v>
      </c>
      <c r="AT389" s="102" t="s">
        <v>110</v>
      </c>
      <c r="AU389" s="102" t="s">
        <v>110</v>
      </c>
      <c r="AV389" s="109" t="s">
        <v>1521</v>
      </c>
      <c r="AW389" s="102" t="s">
        <v>1517</v>
      </c>
      <c r="AX389" s="110" t="s">
        <v>1423</v>
      </c>
      <c r="AY389" s="110" t="s">
        <v>118</v>
      </c>
      <c r="AZ389" s="110" t="s">
        <v>1518</v>
      </c>
    </row>
    <row r="390">
      <c r="A390" s="38">
        <v>386.0</v>
      </c>
      <c r="B390" s="135" t="s">
        <v>1522</v>
      </c>
      <c r="C390" s="82" t="str">
        <f t="shared" si="9"/>
        <v>View</v>
      </c>
      <c r="D390" s="38" t="s">
        <v>1523</v>
      </c>
      <c r="E390" s="83">
        <v>0.5412</v>
      </c>
      <c r="F390" s="87" t="str">
        <f t="shared" si="10"/>
        <v>Event Driven</v>
      </c>
      <c r="G390" s="71">
        <v>0.0087</v>
      </c>
      <c r="H390" s="72">
        <v>0.0064</v>
      </c>
      <c r="I390" s="72">
        <v>0.0319</v>
      </c>
      <c r="J390" s="72">
        <v>0.0636</v>
      </c>
      <c r="K390" s="72">
        <v>0.2257</v>
      </c>
      <c r="L390" s="72">
        <v>0.0422</v>
      </c>
      <c r="M390" s="72">
        <v>0.2548</v>
      </c>
      <c r="N390" s="73">
        <v>0.3818</v>
      </c>
      <c r="O390" s="73">
        <v>1.1345</v>
      </c>
      <c r="P390" s="73">
        <v>0.7292</v>
      </c>
      <c r="Q390" s="72">
        <v>0.044</v>
      </c>
      <c r="R390" s="89">
        <v>5.66</v>
      </c>
      <c r="S390" s="91">
        <v>-9.076878</v>
      </c>
      <c r="T390" s="93">
        <v>277.0</v>
      </c>
      <c r="U390" s="91">
        <v>435.278084</v>
      </c>
      <c r="V390" s="95"/>
      <c r="W390" s="97">
        <v>0.0</v>
      </c>
      <c r="X390" s="99">
        <v>0.0285</v>
      </c>
      <c r="Y390" s="100">
        <v>78.0</v>
      </c>
      <c r="Z390" s="100">
        <v>18.0</v>
      </c>
      <c r="AA390" s="97">
        <v>0.0028</v>
      </c>
      <c r="AB390" s="100">
        <v>0.17</v>
      </c>
      <c r="AC390" s="102" t="s">
        <v>233</v>
      </c>
      <c r="AD390" s="102" t="s">
        <v>105</v>
      </c>
      <c r="AE390" s="100">
        <v>14.75</v>
      </c>
      <c r="AF390" s="103">
        <v>34103.0</v>
      </c>
      <c r="AG390" s="100">
        <v>32.66</v>
      </c>
      <c r="AH390" s="100">
        <v>32.66</v>
      </c>
      <c r="AI390" s="103">
        <v>46020.0</v>
      </c>
      <c r="AJ390" s="100">
        <v>0.5011</v>
      </c>
      <c r="AK390" s="102" t="s">
        <v>107</v>
      </c>
      <c r="AL390" s="104"/>
      <c r="AM390" s="102" t="s">
        <v>108</v>
      </c>
      <c r="AN390" s="100">
        <v>4060.0</v>
      </c>
      <c r="AO390" s="102" t="s">
        <v>110</v>
      </c>
      <c r="AP390" s="102" t="s">
        <v>110</v>
      </c>
      <c r="AQ390" s="102" t="s">
        <v>110</v>
      </c>
      <c r="AR390" s="102" t="s">
        <v>110</v>
      </c>
      <c r="AS390" s="102" t="s">
        <v>110</v>
      </c>
      <c r="AT390" s="102" t="s">
        <v>110</v>
      </c>
      <c r="AU390" s="102" t="s">
        <v>110</v>
      </c>
      <c r="AV390" s="109" t="s">
        <v>1524</v>
      </c>
      <c r="AW390" s="102" t="s">
        <v>1517</v>
      </c>
      <c r="AX390" s="110" t="s">
        <v>1423</v>
      </c>
      <c r="AY390" s="110" t="s">
        <v>118</v>
      </c>
      <c r="AZ390" s="110" t="s">
        <v>1518</v>
      </c>
    </row>
    <row r="391">
      <c r="A391" s="38">
        <v>387.0</v>
      </c>
      <c r="B391" s="135" t="s">
        <v>1525</v>
      </c>
      <c r="C391" s="82" t="str">
        <f t="shared" si="9"/>
        <v>View</v>
      </c>
      <c r="D391" s="38" t="s">
        <v>1526</v>
      </c>
      <c r="E391" s="83">
        <v>1.2699</v>
      </c>
      <c r="F391" s="87" t="str">
        <f t="shared" si="10"/>
        <v>Event Driven</v>
      </c>
      <c r="G391" s="71">
        <v>0.0429</v>
      </c>
      <c r="H391" s="72">
        <v>-0.0087</v>
      </c>
      <c r="I391" s="72">
        <v>0.06</v>
      </c>
      <c r="J391" s="72">
        <v>0.1445</v>
      </c>
      <c r="K391" s="72">
        <v>0.7257</v>
      </c>
      <c r="L391" s="72">
        <v>0.1336</v>
      </c>
      <c r="M391" s="72">
        <v>0.8821</v>
      </c>
      <c r="N391" s="73">
        <v>0.8207</v>
      </c>
      <c r="O391" s="73">
        <v>2.3352</v>
      </c>
      <c r="P391" s="73">
        <v>1.2804</v>
      </c>
      <c r="Q391" s="72">
        <v>0.1684</v>
      </c>
      <c r="R391" s="89">
        <v>5.39</v>
      </c>
      <c r="S391" s="91">
        <v>44.292085</v>
      </c>
      <c r="T391" s="93">
        <v>73.0</v>
      </c>
      <c r="U391" s="91">
        <v>363.780644</v>
      </c>
      <c r="V391" s="95"/>
      <c r="W391" s="97">
        <v>0.0</v>
      </c>
      <c r="X391" s="99">
        <v>0.0791</v>
      </c>
      <c r="Y391" s="100">
        <v>13.0</v>
      </c>
      <c r="Z391" s="100">
        <v>1.0</v>
      </c>
      <c r="AA391" s="97">
        <v>0.0078</v>
      </c>
      <c r="AB391" s="100">
        <v>0.73</v>
      </c>
      <c r="AC391" s="102" t="s">
        <v>264</v>
      </c>
      <c r="AD391" s="102" t="s">
        <v>105</v>
      </c>
      <c r="AE391" s="100">
        <v>21.73</v>
      </c>
      <c r="AF391" s="103">
        <v>42814.0</v>
      </c>
      <c r="AG391" s="100">
        <v>8.79</v>
      </c>
      <c r="AH391" s="100">
        <v>8.79</v>
      </c>
      <c r="AI391" s="103">
        <v>46021.0</v>
      </c>
      <c r="AJ391" s="100">
        <v>0.266</v>
      </c>
      <c r="AK391" s="102" t="s">
        <v>160</v>
      </c>
      <c r="AL391" s="102" t="s">
        <v>169</v>
      </c>
      <c r="AM391" s="102" t="s">
        <v>108</v>
      </c>
      <c r="AN391" s="100">
        <v>4060.0</v>
      </c>
      <c r="AO391" s="102" t="s">
        <v>110</v>
      </c>
      <c r="AP391" s="102" t="s">
        <v>110</v>
      </c>
      <c r="AQ391" s="102">
        <v>4.00861</v>
      </c>
      <c r="AR391" s="102">
        <v>13.0</v>
      </c>
      <c r="AS391" s="102">
        <v>0.01573</v>
      </c>
      <c r="AT391" s="99">
        <v>0.0491</v>
      </c>
      <c r="AU391" s="102" t="s">
        <v>110</v>
      </c>
      <c r="AV391" s="109" t="s">
        <v>1527</v>
      </c>
      <c r="AW391" s="102" t="s">
        <v>1517</v>
      </c>
      <c r="AX391" s="110" t="s">
        <v>1423</v>
      </c>
      <c r="AY391" s="110" t="s">
        <v>132</v>
      </c>
      <c r="AZ391" s="110" t="s">
        <v>1518</v>
      </c>
    </row>
    <row r="392">
      <c r="A392" s="38">
        <v>388.0</v>
      </c>
      <c r="B392" s="135" t="s">
        <v>1528</v>
      </c>
      <c r="C392" s="82" t="str">
        <f t="shared" si="9"/>
        <v>View</v>
      </c>
      <c r="D392" s="38" t="s">
        <v>1529</v>
      </c>
      <c r="E392" s="83">
        <v>-0.098</v>
      </c>
      <c r="F392" s="87" t="str">
        <f t="shared" si="10"/>
        <v>Event Driven</v>
      </c>
      <c r="G392" s="71">
        <v>0.0077</v>
      </c>
      <c r="H392" s="72">
        <v>0.0035</v>
      </c>
      <c r="I392" s="72">
        <v>0.0166</v>
      </c>
      <c r="J392" s="72">
        <v>0.0818</v>
      </c>
      <c r="K392" s="72">
        <v>0.1491</v>
      </c>
      <c r="L392" s="72">
        <v>0.0873</v>
      </c>
      <c r="M392" s="72">
        <v>0.0869</v>
      </c>
      <c r="N392" s="73">
        <v>-0.3771</v>
      </c>
      <c r="O392" s="73">
        <v>-0.1551</v>
      </c>
      <c r="P392" s="73">
        <v>-0.6266</v>
      </c>
      <c r="Q392" s="72">
        <v>0.1074</v>
      </c>
      <c r="R392" s="89">
        <v>0.81</v>
      </c>
      <c r="S392" s="91">
        <v>26.616451</v>
      </c>
      <c r="T392" s="93">
        <v>97.0</v>
      </c>
      <c r="U392" s="91">
        <v>264.008105</v>
      </c>
      <c r="V392" s="95"/>
      <c r="W392" s="97">
        <v>0.01</v>
      </c>
      <c r="X392" s="99">
        <v>0.0</v>
      </c>
      <c r="Y392" s="100">
        <v>43.0</v>
      </c>
      <c r="Z392" s="100">
        <v>80.0</v>
      </c>
      <c r="AA392" s="97">
        <v>0.003</v>
      </c>
      <c r="AB392" s="100">
        <v>0.09</v>
      </c>
      <c r="AC392" s="102" t="s">
        <v>233</v>
      </c>
      <c r="AD392" s="102" t="s">
        <v>744</v>
      </c>
      <c r="AE392" s="100">
        <v>19.08</v>
      </c>
      <c r="AF392" s="103">
        <v>40134.0</v>
      </c>
      <c r="AG392" s="100">
        <v>14.85</v>
      </c>
      <c r="AH392" s="100">
        <v>2.25</v>
      </c>
      <c r="AI392" s="103">
        <v>45288.0</v>
      </c>
      <c r="AJ392" s="100" t="s">
        <v>110</v>
      </c>
      <c r="AK392" s="102" t="s">
        <v>107</v>
      </c>
      <c r="AL392" s="102" t="s">
        <v>129</v>
      </c>
      <c r="AM392" s="102" t="s">
        <v>108</v>
      </c>
      <c r="AN392" s="100">
        <v>4060.0</v>
      </c>
      <c r="AO392" s="102" t="s">
        <v>110</v>
      </c>
      <c r="AP392" s="102" t="s">
        <v>110</v>
      </c>
      <c r="AQ392" s="102">
        <v>0.29177</v>
      </c>
      <c r="AR392" s="102">
        <v>4.0</v>
      </c>
      <c r="AS392" s="102">
        <v>0.039</v>
      </c>
      <c r="AT392" s="99">
        <v>0.0282</v>
      </c>
      <c r="AU392" s="102" t="s">
        <v>110</v>
      </c>
      <c r="AV392" s="109" t="s">
        <v>1530</v>
      </c>
      <c r="AW392" s="102" t="s">
        <v>1517</v>
      </c>
      <c r="AX392" s="110" t="s">
        <v>1423</v>
      </c>
      <c r="AY392" s="110" t="s">
        <v>132</v>
      </c>
      <c r="AZ392" s="110" t="s">
        <v>1518</v>
      </c>
    </row>
    <row r="393">
      <c r="A393" s="38">
        <v>389.0</v>
      </c>
      <c r="B393" s="135" t="s">
        <v>1531</v>
      </c>
      <c r="C393" s="82" t="str">
        <f t="shared" si="9"/>
        <v>View</v>
      </c>
      <c r="D393" s="38" t="s">
        <v>1532</v>
      </c>
      <c r="E393" s="83">
        <v>0.9515</v>
      </c>
      <c r="F393" s="87" t="str">
        <f t="shared" si="10"/>
        <v>Derivative Income</v>
      </c>
      <c r="G393" s="71">
        <v>0.0054</v>
      </c>
      <c r="H393" s="72">
        <v>0.0148</v>
      </c>
      <c r="I393" s="72">
        <v>0.0948</v>
      </c>
      <c r="J393" s="72">
        <v>0.1865</v>
      </c>
      <c r="K393" s="72">
        <v>0.4915</v>
      </c>
      <c r="L393" s="72">
        <v>0.1212</v>
      </c>
      <c r="M393" s="72">
        <v>0.8007</v>
      </c>
      <c r="N393" s="73">
        <v>0.8382</v>
      </c>
      <c r="O393" s="73">
        <v>1.5856</v>
      </c>
      <c r="P393" s="73">
        <v>1.3627</v>
      </c>
      <c r="Q393" s="72">
        <v>0.1373</v>
      </c>
      <c r="R393" s="89">
        <v>5.64</v>
      </c>
      <c r="S393" s="91">
        <v>776.613178</v>
      </c>
      <c r="T393" s="93">
        <v>32.0</v>
      </c>
      <c r="U393" s="91">
        <v>5844.437253</v>
      </c>
      <c r="V393" s="95"/>
      <c r="W393" s="97">
        <v>0.02</v>
      </c>
      <c r="X393" s="99">
        <v>0.0505</v>
      </c>
      <c r="Y393" s="100">
        <v>18.0</v>
      </c>
      <c r="Z393" s="100">
        <v>51.0</v>
      </c>
      <c r="AA393" s="97">
        <v>0.0068</v>
      </c>
      <c r="AB393" s="100">
        <v>0.7</v>
      </c>
      <c r="AC393" s="102" t="s">
        <v>101</v>
      </c>
      <c r="AD393" s="102" t="s">
        <v>105</v>
      </c>
      <c r="AE393" s="100">
        <v>24.69</v>
      </c>
      <c r="AF393" s="103">
        <v>42718.0</v>
      </c>
      <c r="AG393" s="100">
        <v>9.06</v>
      </c>
      <c r="AH393" s="100">
        <v>1.42</v>
      </c>
      <c r="AI393" s="103">
        <v>46021.0</v>
      </c>
      <c r="AJ393" s="100">
        <v>0.9534</v>
      </c>
      <c r="AK393" s="102" t="s">
        <v>160</v>
      </c>
      <c r="AL393" s="102" t="s">
        <v>129</v>
      </c>
      <c r="AM393" s="102" t="s">
        <v>108</v>
      </c>
      <c r="AN393" s="100">
        <v>4100.0</v>
      </c>
      <c r="AO393" s="102" t="s">
        <v>110</v>
      </c>
      <c r="AP393" s="102" t="s">
        <v>110</v>
      </c>
      <c r="AQ393" s="102" t="s">
        <v>110</v>
      </c>
      <c r="AR393" s="102" t="s">
        <v>110</v>
      </c>
      <c r="AS393" s="102" t="s">
        <v>110</v>
      </c>
      <c r="AT393" s="102" t="s">
        <v>110</v>
      </c>
      <c r="AU393" s="102" t="s">
        <v>110</v>
      </c>
      <c r="AV393" s="109" t="s">
        <v>1533</v>
      </c>
      <c r="AW393" s="102" t="s">
        <v>1534</v>
      </c>
      <c r="AX393" s="110" t="s">
        <v>1423</v>
      </c>
      <c r="AY393" s="110" t="s">
        <v>132</v>
      </c>
      <c r="AZ393" s="110" t="s">
        <v>1535</v>
      </c>
    </row>
    <row r="394">
      <c r="A394" s="38">
        <v>390.0</v>
      </c>
      <c r="B394" s="135" t="s">
        <v>1536</v>
      </c>
      <c r="C394" s="82" t="str">
        <f t="shared" si="9"/>
        <v>View</v>
      </c>
      <c r="D394" s="38" t="s">
        <v>1537</v>
      </c>
      <c r="E394" s="83">
        <v>1.1806</v>
      </c>
      <c r="F394" s="87" t="str">
        <f t="shared" si="10"/>
        <v>Derivative Income</v>
      </c>
      <c r="G394" s="71">
        <v>0.0093</v>
      </c>
      <c r="H394" s="72">
        <v>-0.0086</v>
      </c>
      <c r="I394" s="72">
        <v>0.2306</v>
      </c>
      <c r="J394" s="72">
        <v>0.3542</v>
      </c>
      <c r="K394" s="72">
        <v>0.8338</v>
      </c>
      <c r="L394" s="72">
        <v>0.2106</v>
      </c>
      <c r="M394" s="72">
        <v>1.1347</v>
      </c>
      <c r="N394" s="73">
        <v>0.8128</v>
      </c>
      <c r="O394" s="73">
        <v>1.6909</v>
      </c>
      <c r="P394" s="73">
        <v>1.169</v>
      </c>
      <c r="Q394" s="72">
        <v>0.2231</v>
      </c>
      <c r="R394" s="89">
        <v>5.15</v>
      </c>
      <c r="S394" s="91" t="s">
        <v>110</v>
      </c>
      <c r="T394" s="93">
        <v>170.0</v>
      </c>
      <c r="U394" s="91">
        <v>926.792405</v>
      </c>
      <c r="V394" s="95"/>
      <c r="W394" s="97">
        <v>0.0</v>
      </c>
      <c r="X394" s="99">
        <v>0.0888</v>
      </c>
      <c r="Y394" s="100">
        <v>19.0</v>
      </c>
      <c r="Z394" s="100">
        <v>23.0</v>
      </c>
      <c r="AA394" s="97">
        <v>0.0099</v>
      </c>
      <c r="AB394" s="100">
        <v>0.98</v>
      </c>
      <c r="AC394" s="102" t="s">
        <v>101</v>
      </c>
      <c r="AD394" s="102" t="s">
        <v>1538</v>
      </c>
      <c r="AE394" s="100">
        <v>26.48</v>
      </c>
      <c r="AF394" s="103">
        <v>38107.0</v>
      </c>
      <c r="AG394" s="100">
        <v>8.77</v>
      </c>
      <c r="AH394" s="100">
        <v>3.01</v>
      </c>
      <c r="AI394" s="103">
        <v>46013.0</v>
      </c>
      <c r="AJ394" s="100">
        <v>0.141</v>
      </c>
      <c r="AK394" s="102" t="s">
        <v>160</v>
      </c>
      <c r="AL394" s="102" t="s">
        <v>618</v>
      </c>
      <c r="AM394" s="102" t="s">
        <v>108</v>
      </c>
      <c r="AN394" s="100">
        <v>4100.0</v>
      </c>
      <c r="AO394" s="102" t="s">
        <v>110</v>
      </c>
      <c r="AP394" s="102" t="s">
        <v>110</v>
      </c>
      <c r="AQ394" s="102" t="s">
        <v>110</v>
      </c>
      <c r="AR394" s="102" t="s">
        <v>110</v>
      </c>
      <c r="AS394" s="102" t="s">
        <v>110</v>
      </c>
      <c r="AT394" s="102" t="s">
        <v>110</v>
      </c>
      <c r="AU394" s="102" t="s">
        <v>110</v>
      </c>
      <c r="AV394" s="109" t="s">
        <v>1539</v>
      </c>
      <c r="AW394" s="102" t="s">
        <v>1534</v>
      </c>
      <c r="AX394" s="110" t="s">
        <v>1423</v>
      </c>
      <c r="AY394" s="110" t="s">
        <v>620</v>
      </c>
      <c r="AZ394" s="110" t="s">
        <v>1535</v>
      </c>
    </row>
    <row r="395">
      <c r="A395" s="38">
        <v>391.0</v>
      </c>
      <c r="B395" s="135" t="s">
        <v>1540</v>
      </c>
      <c r="C395" s="82" t="str">
        <f t="shared" si="9"/>
        <v>View</v>
      </c>
      <c r="D395" s="38" t="s">
        <v>1541</v>
      </c>
      <c r="E395" s="83">
        <v>0.7849</v>
      </c>
      <c r="F395" s="87" t="str">
        <f t="shared" si="10"/>
        <v>Derivative Income</v>
      </c>
      <c r="G395" s="71">
        <v>0.0099</v>
      </c>
      <c r="H395" s="72">
        <v>-0.0035</v>
      </c>
      <c r="I395" s="72">
        <v>0.0365</v>
      </c>
      <c r="J395" s="72">
        <v>0.1592</v>
      </c>
      <c r="K395" s="72">
        <v>0.4658</v>
      </c>
      <c r="L395" s="72">
        <v>0.1348</v>
      </c>
      <c r="M395" s="72">
        <v>0.751</v>
      </c>
      <c r="N395" s="73">
        <v>0.7905</v>
      </c>
      <c r="O395" s="73">
        <v>1.2068</v>
      </c>
      <c r="P395" s="73">
        <v>1.2032</v>
      </c>
      <c r="Q395" s="72">
        <v>0.158</v>
      </c>
      <c r="R395" s="89">
        <v>4.81</v>
      </c>
      <c r="S395" s="91" t="s">
        <v>110</v>
      </c>
      <c r="T395" s="93">
        <v>255.0</v>
      </c>
      <c r="U395" s="91">
        <v>481.88662</v>
      </c>
      <c r="V395" s="95"/>
      <c r="W395" s="97">
        <v>0.0218</v>
      </c>
      <c r="X395" s="99">
        <v>0.1053</v>
      </c>
      <c r="Y395" s="100">
        <v>50.0</v>
      </c>
      <c r="Z395" s="100">
        <v>91.0</v>
      </c>
      <c r="AA395" s="97">
        <v>0.0085</v>
      </c>
      <c r="AB395" s="100">
        <v>0.5</v>
      </c>
      <c r="AC395" s="102" t="s">
        <v>1480</v>
      </c>
      <c r="AD395" s="102" t="s">
        <v>1542</v>
      </c>
      <c r="AE395" s="100">
        <v>17.19</v>
      </c>
      <c r="AF395" s="103">
        <v>38439.0</v>
      </c>
      <c r="AG395" s="100">
        <v>2.26</v>
      </c>
      <c r="AH395" s="100">
        <v>0.84</v>
      </c>
      <c r="AI395" s="103">
        <v>46021.0</v>
      </c>
      <c r="AJ395" s="100">
        <v>0.05</v>
      </c>
      <c r="AK395" s="102" t="s">
        <v>160</v>
      </c>
      <c r="AL395" s="102" t="s">
        <v>618</v>
      </c>
      <c r="AM395" s="102" t="s">
        <v>108</v>
      </c>
      <c r="AN395" s="100">
        <v>4100.0</v>
      </c>
      <c r="AO395" s="102" t="s">
        <v>110</v>
      </c>
      <c r="AP395" s="102" t="s">
        <v>110</v>
      </c>
      <c r="AQ395" s="102" t="s">
        <v>110</v>
      </c>
      <c r="AR395" s="102" t="s">
        <v>110</v>
      </c>
      <c r="AS395" s="102" t="s">
        <v>110</v>
      </c>
      <c r="AT395" s="102" t="s">
        <v>110</v>
      </c>
      <c r="AU395" s="102" t="s">
        <v>110</v>
      </c>
      <c r="AV395" s="109" t="s">
        <v>1543</v>
      </c>
      <c r="AW395" s="102" t="s">
        <v>1534</v>
      </c>
      <c r="AX395" s="110" t="s">
        <v>1423</v>
      </c>
      <c r="AY395" s="110" t="s">
        <v>620</v>
      </c>
      <c r="AZ395" s="110" t="s">
        <v>1535</v>
      </c>
    </row>
    <row r="396">
      <c r="A396" s="38">
        <v>392.0</v>
      </c>
      <c r="B396" s="135" t="s">
        <v>1544</v>
      </c>
      <c r="C396" s="82" t="str">
        <f t="shared" si="9"/>
        <v>View</v>
      </c>
      <c r="D396" s="38" t="s">
        <v>1545</v>
      </c>
      <c r="E396" s="83">
        <v>1.3278</v>
      </c>
      <c r="F396" s="87" t="str">
        <f t="shared" si="10"/>
        <v>Derivative Income</v>
      </c>
      <c r="G396" s="71">
        <v>0.0076</v>
      </c>
      <c r="H396" s="72">
        <v>0.011</v>
      </c>
      <c r="I396" s="72">
        <v>0.0876</v>
      </c>
      <c r="J396" s="72">
        <v>0.1101</v>
      </c>
      <c r="K396" s="72">
        <v>0.6111</v>
      </c>
      <c r="L396" s="72">
        <v>0.1591</v>
      </c>
      <c r="M396" s="72">
        <v>0.7416</v>
      </c>
      <c r="N396" s="73">
        <v>0.7816</v>
      </c>
      <c r="O396" s="73">
        <v>1.6527</v>
      </c>
      <c r="P396" s="73">
        <v>1.0016</v>
      </c>
      <c r="Q396" s="72">
        <v>0.1668</v>
      </c>
      <c r="R396" s="89">
        <v>4.42</v>
      </c>
      <c r="S396" s="91">
        <v>375.409477</v>
      </c>
      <c r="T396" s="93">
        <v>188.0</v>
      </c>
      <c r="U396" s="91">
        <v>1877.713775</v>
      </c>
      <c r="V396" s="95"/>
      <c r="W396" s="97">
        <v>0.0083</v>
      </c>
      <c r="X396" s="99">
        <v>0.0861</v>
      </c>
      <c r="Y396" s="100">
        <v>55.0</v>
      </c>
      <c r="Z396" s="100">
        <v>30.0</v>
      </c>
      <c r="AA396" s="97">
        <v>0.0073</v>
      </c>
      <c r="AB396" s="100">
        <v>0.65</v>
      </c>
      <c r="AC396" s="102" t="s">
        <v>1480</v>
      </c>
      <c r="AD396" s="102" t="s">
        <v>105</v>
      </c>
      <c r="AE396" s="100">
        <v>23.32</v>
      </c>
      <c r="AF396" s="103">
        <v>41645.0</v>
      </c>
      <c r="AG396" s="100">
        <v>11.99</v>
      </c>
      <c r="AH396" s="100">
        <v>11.99</v>
      </c>
      <c r="AI396" s="103">
        <v>46003.0</v>
      </c>
      <c r="AJ396" s="100">
        <v>0.177</v>
      </c>
      <c r="AK396" s="102" t="s">
        <v>160</v>
      </c>
      <c r="AL396" s="102" t="s">
        <v>279</v>
      </c>
      <c r="AM396" s="102" t="s">
        <v>108</v>
      </c>
      <c r="AN396" s="100">
        <v>4100.0</v>
      </c>
      <c r="AO396" s="102" t="s">
        <v>110</v>
      </c>
      <c r="AP396" s="102" t="s">
        <v>110</v>
      </c>
      <c r="AQ396" s="102" t="s">
        <v>110</v>
      </c>
      <c r="AR396" s="102" t="s">
        <v>110</v>
      </c>
      <c r="AS396" s="102" t="s">
        <v>110</v>
      </c>
      <c r="AT396" s="102" t="s">
        <v>110</v>
      </c>
      <c r="AU396" s="102" t="s">
        <v>110</v>
      </c>
      <c r="AV396" s="109" t="s">
        <v>1546</v>
      </c>
      <c r="AW396" s="102" t="s">
        <v>1534</v>
      </c>
      <c r="AX396" s="110" t="s">
        <v>1423</v>
      </c>
      <c r="AY396" s="110" t="s">
        <v>132</v>
      </c>
      <c r="AZ396" s="110" t="s">
        <v>1535</v>
      </c>
    </row>
    <row r="397">
      <c r="A397" s="38">
        <v>393.0</v>
      </c>
      <c r="B397" s="135" t="s">
        <v>1547</v>
      </c>
      <c r="C397" s="82" t="str">
        <f t="shared" si="9"/>
        <v>View</v>
      </c>
      <c r="D397" s="38" t="s">
        <v>1548</v>
      </c>
      <c r="E397" s="83">
        <v>1.2258</v>
      </c>
      <c r="F397" s="87" t="str">
        <f t="shared" si="10"/>
        <v>Derivative Income</v>
      </c>
      <c r="G397" s="71">
        <v>0.0044</v>
      </c>
      <c r="H397" s="72">
        <v>0.0121</v>
      </c>
      <c r="I397" s="72">
        <v>0.1189</v>
      </c>
      <c r="J397" s="72">
        <v>0.1447</v>
      </c>
      <c r="K397" s="72">
        <v>0.5708</v>
      </c>
      <c r="L397" s="72">
        <v>0.1525</v>
      </c>
      <c r="M397" s="72">
        <v>0.7109</v>
      </c>
      <c r="N397" s="73">
        <v>0.8153</v>
      </c>
      <c r="O397" s="73">
        <v>1.6029</v>
      </c>
      <c r="P397" s="73">
        <v>1.0234</v>
      </c>
      <c r="Q397" s="72">
        <v>0.1656</v>
      </c>
      <c r="R397" s="89">
        <v>4.12</v>
      </c>
      <c r="S397" s="91">
        <v>63.695059</v>
      </c>
      <c r="T397" s="93">
        <v>8.0</v>
      </c>
      <c r="U397" s="91">
        <v>358.624189</v>
      </c>
      <c r="V397" s="95"/>
      <c r="W397" s="97">
        <v>0.03</v>
      </c>
      <c r="X397" s="99">
        <v>0.1302</v>
      </c>
      <c r="Y397" s="100">
        <v>33.0</v>
      </c>
      <c r="Z397" s="100">
        <v>35.0</v>
      </c>
      <c r="AA397" s="97">
        <v>0.0071</v>
      </c>
      <c r="AB397" s="100">
        <v>0.53</v>
      </c>
      <c r="AC397" s="102" t="s">
        <v>1480</v>
      </c>
      <c r="AD397" s="102" t="s">
        <v>105</v>
      </c>
      <c r="AE397" s="100" t="s">
        <v>110</v>
      </c>
      <c r="AF397" s="103">
        <v>42424.0</v>
      </c>
      <c r="AG397" s="100">
        <v>9.86</v>
      </c>
      <c r="AH397" s="100">
        <v>4.34</v>
      </c>
      <c r="AI397" s="103">
        <v>46017.0</v>
      </c>
      <c r="AJ397" s="100">
        <v>0.0837</v>
      </c>
      <c r="AK397" s="102" t="s">
        <v>160</v>
      </c>
      <c r="AL397" s="102" t="s">
        <v>129</v>
      </c>
      <c r="AM397" s="102" t="s">
        <v>108</v>
      </c>
      <c r="AN397" s="100">
        <v>4100.0</v>
      </c>
      <c r="AO397" s="102" t="s">
        <v>110</v>
      </c>
      <c r="AP397" s="102" t="s">
        <v>110</v>
      </c>
      <c r="AQ397" s="102" t="s">
        <v>110</v>
      </c>
      <c r="AR397" s="102" t="s">
        <v>110</v>
      </c>
      <c r="AS397" s="102" t="s">
        <v>110</v>
      </c>
      <c r="AT397" s="102" t="s">
        <v>110</v>
      </c>
      <c r="AU397" s="102" t="s">
        <v>110</v>
      </c>
      <c r="AV397" s="109" t="s">
        <v>1549</v>
      </c>
      <c r="AW397" s="102" t="s">
        <v>1534</v>
      </c>
      <c r="AX397" s="110" t="s">
        <v>1423</v>
      </c>
      <c r="AY397" s="110" t="s">
        <v>132</v>
      </c>
      <c r="AZ397" s="110" t="s">
        <v>1535</v>
      </c>
    </row>
    <row r="398">
      <c r="A398" s="38">
        <v>394.0</v>
      </c>
      <c r="B398" s="135" t="s">
        <v>1550</v>
      </c>
      <c r="C398" s="82" t="str">
        <f t="shared" si="9"/>
        <v>View</v>
      </c>
      <c r="D398" s="38" t="s">
        <v>1551</v>
      </c>
      <c r="E398" s="83">
        <v>1.2036</v>
      </c>
      <c r="F398" s="87" t="str">
        <f t="shared" si="10"/>
        <v>Derivative Income</v>
      </c>
      <c r="G398" s="71">
        <v>0.0106</v>
      </c>
      <c r="H398" s="72">
        <v>7.0E-4</v>
      </c>
      <c r="I398" s="72">
        <v>0.0184</v>
      </c>
      <c r="J398" s="72">
        <v>0.0983</v>
      </c>
      <c r="K398" s="72">
        <v>0.8084</v>
      </c>
      <c r="L398" s="72">
        <v>0.2149</v>
      </c>
      <c r="M398" s="72">
        <v>0.919</v>
      </c>
      <c r="N398" s="73">
        <v>0.6303</v>
      </c>
      <c r="O398" s="73">
        <v>1.8159</v>
      </c>
      <c r="P398" s="73">
        <v>0.8296</v>
      </c>
      <c r="Q398" s="72">
        <v>0.2403</v>
      </c>
      <c r="R398" s="89">
        <v>3.67</v>
      </c>
      <c r="S398" s="91" t="s">
        <v>110</v>
      </c>
      <c r="T398" s="93">
        <v>53.0</v>
      </c>
      <c r="U398" s="91">
        <v>2405.05925</v>
      </c>
      <c r="V398" s="95"/>
      <c r="W398" s="97">
        <v>0.0</v>
      </c>
      <c r="X398" s="99">
        <v>0.0776</v>
      </c>
      <c r="Y398" s="100">
        <v>91.0</v>
      </c>
      <c r="Z398" s="100">
        <v>14.0</v>
      </c>
      <c r="AA398" s="97">
        <v>0.01</v>
      </c>
      <c r="AB398" s="100">
        <v>1.0</v>
      </c>
      <c r="AC398" s="102" t="s">
        <v>1480</v>
      </c>
      <c r="AD398" s="102" t="s">
        <v>105</v>
      </c>
      <c r="AE398" s="100">
        <v>35.65</v>
      </c>
      <c r="AF398" s="103">
        <v>39051.0</v>
      </c>
      <c r="AG398" s="100">
        <v>2.61</v>
      </c>
      <c r="AH398" s="100">
        <v>2.61</v>
      </c>
      <c r="AI398" s="103">
        <v>46006.0</v>
      </c>
      <c r="AJ398" s="100">
        <v>0.0992</v>
      </c>
      <c r="AK398" s="102" t="s">
        <v>160</v>
      </c>
      <c r="AL398" s="102" t="s">
        <v>618</v>
      </c>
      <c r="AM398" s="102" t="s">
        <v>108</v>
      </c>
      <c r="AN398" s="100">
        <v>4100.0</v>
      </c>
      <c r="AO398" s="102" t="s">
        <v>110</v>
      </c>
      <c r="AP398" s="102" t="s">
        <v>110</v>
      </c>
      <c r="AQ398" s="102" t="s">
        <v>110</v>
      </c>
      <c r="AR398" s="102" t="s">
        <v>110</v>
      </c>
      <c r="AS398" s="102" t="s">
        <v>110</v>
      </c>
      <c r="AT398" s="102" t="s">
        <v>110</v>
      </c>
      <c r="AU398" s="102" t="s">
        <v>110</v>
      </c>
      <c r="AV398" s="109" t="s">
        <v>1552</v>
      </c>
      <c r="AW398" s="102" t="s">
        <v>1534</v>
      </c>
      <c r="AX398" s="110" t="s">
        <v>1423</v>
      </c>
      <c r="AY398" s="110" t="s">
        <v>620</v>
      </c>
      <c r="AZ398" s="110" t="s">
        <v>1535</v>
      </c>
    </row>
    <row r="399">
      <c r="A399" s="38">
        <v>395.0</v>
      </c>
      <c r="B399" s="135" t="s">
        <v>1553</v>
      </c>
      <c r="C399" s="82" t="str">
        <f t="shared" si="9"/>
        <v>View</v>
      </c>
      <c r="D399" s="38" t="s">
        <v>1554</v>
      </c>
      <c r="E399" s="83">
        <v>1.3473</v>
      </c>
      <c r="F399" s="87" t="str">
        <f t="shared" si="10"/>
        <v>Derivative Income</v>
      </c>
      <c r="G399" s="71">
        <v>0.0068</v>
      </c>
      <c r="H399" s="72">
        <v>0.0049</v>
      </c>
      <c r="I399" s="72">
        <v>0.1087</v>
      </c>
      <c r="J399" s="72">
        <v>0.1285</v>
      </c>
      <c r="K399" s="72">
        <v>0.5817</v>
      </c>
      <c r="L399" s="72">
        <v>0.1545</v>
      </c>
      <c r="M399" s="72">
        <v>0.6677</v>
      </c>
      <c r="N399" s="73">
        <v>0.7512</v>
      </c>
      <c r="O399" s="73">
        <v>1.6174</v>
      </c>
      <c r="P399" s="73">
        <v>0.9505</v>
      </c>
      <c r="Q399" s="72">
        <v>0.1833</v>
      </c>
      <c r="R399" s="89">
        <v>3.58</v>
      </c>
      <c r="S399" s="91">
        <v>6.068703</v>
      </c>
      <c r="T399" s="93">
        <v>259.0</v>
      </c>
      <c r="U399" s="91">
        <v>302.879647</v>
      </c>
      <c r="V399" s="95"/>
      <c r="W399" s="97">
        <v>0.0045</v>
      </c>
      <c r="X399" s="99">
        <v>0.0058</v>
      </c>
      <c r="Y399" s="100">
        <v>44.0</v>
      </c>
      <c r="Z399" s="100">
        <v>32.0</v>
      </c>
      <c r="AA399" s="97">
        <v>0.0068</v>
      </c>
      <c r="AB399" s="100">
        <v>0.63</v>
      </c>
      <c r="AC399" s="102" t="s">
        <v>1480</v>
      </c>
      <c r="AD399" s="102" t="s">
        <v>105</v>
      </c>
      <c r="AE399" s="100">
        <v>27.02</v>
      </c>
      <c r="AF399" s="103">
        <v>41912.0</v>
      </c>
      <c r="AG399" s="100">
        <v>11.26</v>
      </c>
      <c r="AH399" s="100">
        <v>4.67</v>
      </c>
      <c r="AI399" s="103">
        <v>46013.0</v>
      </c>
      <c r="AJ399" s="100">
        <v>0.0339</v>
      </c>
      <c r="AK399" s="102" t="s">
        <v>128</v>
      </c>
      <c r="AL399" s="104"/>
      <c r="AM399" s="102" t="s">
        <v>108</v>
      </c>
      <c r="AN399" s="100">
        <v>4100.0</v>
      </c>
      <c r="AO399" s="102" t="s">
        <v>110</v>
      </c>
      <c r="AP399" s="102" t="s">
        <v>110</v>
      </c>
      <c r="AQ399" s="102" t="s">
        <v>110</v>
      </c>
      <c r="AR399" s="102" t="s">
        <v>110</v>
      </c>
      <c r="AS399" s="102" t="s">
        <v>110</v>
      </c>
      <c r="AT399" s="102" t="s">
        <v>110</v>
      </c>
      <c r="AU399" s="102" t="s">
        <v>110</v>
      </c>
      <c r="AV399" s="109" t="s">
        <v>1555</v>
      </c>
      <c r="AW399" s="102" t="s">
        <v>1534</v>
      </c>
      <c r="AX399" s="110" t="s">
        <v>1423</v>
      </c>
      <c r="AY399" s="110" t="s">
        <v>118</v>
      </c>
      <c r="AZ399" s="110" t="s">
        <v>1535</v>
      </c>
    </row>
    <row r="400">
      <c r="A400" s="38">
        <v>396.0</v>
      </c>
      <c r="B400" s="135" t="s">
        <v>1556</v>
      </c>
      <c r="C400" s="82" t="str">
        <f t="shared" si="9"/>
        <v>View</v>
      </c>
      <c r="D400" s="38" t="s">
        <v>1557</v>
      </c>
      <c r="E400" s="83">
        <v>1.3123</v>
      </c>
      <c r="F400" s="87" t="str">
        <f t="shared" si="10"/>
        <v>Derivative Income</v>
      </c>
      <c r="G400" s="71">
        <v>0.0069</v>
      </c>
      <c r="H400" s="72">
        <v>0.005</v>
      </c>
      <c r="I400" s="72">
        <v>0.0906</v>
      </c>
      <c r="J400" s="72">
        <v>0.1354</v>
      </c>
      <c r="K400" s="72">
        <v>0.7112</v>
      </c>
      <c r="L400" s="72">
        <v>0.1756</v>
      </c>
      <c r="M400" s="72">
        <v>0.7943</v>
      </c>
      <c r="N400" s="73">
        <v>0.7005</v>
      </c>
      <c r="O400" s="73">
        <v>1.7671</v>
      </c>
      <c r="P400" s="73">
        <v>0.94</v>
      </c>
      <c r="Q400" s="72">
        <v>0.217</v>
      </c>
      <c r="R400" s="89">
        <v>3.57</v>
      </c>
      <c r="S400" s="91">
        <v>-173.973709</v>
      </c>
      <c r="T400" s="93">
        <v>201.0</v>
      </c>
      <c r="U400" s="91">
        <v>3708.873235</v>
      </c>
      <c r="V400" s="95"/>
      <c r="W400" s="97">
        <v>0.01</v>
      </c>
      <c r="X400" s="99">
        <v>0.0115</v>
      </c>
      <c r="Y400" s="100">
        <v>40.0</v>
      </c>
      <c r="Z400" s="100">
        <v>11.0</v>
      </c>
      <c r="AA400" s="97">
        <v>0.0082</v>
      </c>
      <c r="AB400" s="100">
        <v>0.83</v>
      </c>
      <c r="AC400" s="102" t="s">
        <v>101</v>
      </c>
      <c r="AD400" s="102" t="s">
        <v>105</v>
      </c>
      <c r="AE400" s="100">
        <v>27.17</v>
      </c>
      <c r="AF400" s="103">
        <v>38595.0</v>
      </c>
      <c r="AG400" s="100">
        <v>15.01</v>
      </c>
      <c r="AH400" s="100">
        <v>5.7</v>
      </c>
      <c r="AI400" s="103">
        <v>46009.0</v>
      </c>
      <c r="AJ400" s="100">
        <v>0.0424</v>
      </c>
      <c r="AK400" s="102" t="s">
        <v>128</v>
      </c>
      <c r="AL400" s="104"/>
      <c r="AM400" s="102" t="s">
        <v>108</v>
      </c>
      <c r="AN400" s="100">
        <v>4100.0</v>
      </c>
      <c r="AO400" s="102" t="s">
        <v>110</v>
      </c>
      <c r="AP400" s="102" t="s">
        <v>110</v>
      </c>
      <c r="AQ400" s="102" t="s">
        <v>110</v>
      </c>
      <c r="AR400" s="102" t="s">
        <v>110</v>
      </c>
      <c r="AS400" s="102" t="s">
        <v>110</v>
      </c>
      <c r="AT400" s="102" t="s">
        <v>110</v>
      </c>
      <c r="AU400" s="102" t="s">
        <v>110</v>
      </c>
      <c r="AV400" s="109" t="s">
        <v>1558</v>
      </c>
      <c r="AW400" s="102" t="s">
        <v>1534</v>
      </c>
      <c r="AX400" s="110" t="s">
        <v>1423</v>
      </c>
      <c r="AY400" s="110" t="s">
        <v>118</v>
      </c>
      <c r="AZ400" s="110" t="s">
        <v>1535</v>
      </c>
    </row>
    <row r="401">
      <c r="A401" s="38">
        <v>397.0</v>
      </c>
      <c r="B401" s="135" t="s">
        <v>1559</v>
      </c>
      <c r="C401" s="82" t="str">
        <f t="shared" si="9"/>
        <v>View</v>
      </c>
      <c r="D401" s="38" t="s">
        <v>1560</v>
      </c>
      <c r="E401" s="83">
        <v>1.3211</v>
      </c>
      <c r="F401" s="87" t="str">
        <f t="shared" si="10"/>
        <v>Derivative Income</v>
      </c>
      <c r="G401" s="71">
        <v>0.0111</v>
      </c>
      <c r="H401" s="72">
        <v>0.0066</v>
      </c>
      <c r="I401" s="72">
        <v>0.0954</v>
      </c>
      <c r="J401" s="72">
        <v>0.1634</v>
      </c>
      <c r="K401" s="72">
        <v>0.6268</v>
      </c>
      <c r="L401" s="72">
        <v>0.1551</v>
      </c>
      <c r="M401" s="72">
        <v>0.7175</v>
      </c>
      <c r="N401" s="73">
        <v>0.7203</v>
      </c>
      <c r="O401" s="73">
        <v>1.7982</v>
      </c>
      <c r="P401" s="73">
        <v>0.9706</v>
      </c>
      <c r="Q401" s="72">
        <v>0.1991</v>
      </c>
      <c r="R401" s="89">
        <v>3.56</v>
      </c>
      <c r="S401" s="91">
        <v>-4.79057</v>
      </c>
      <c r="T401" s="93">
        <v>369.0</v>
      </c>
      <c r="U401" s="91">
        <v>208.426634</v>
      </c>
      <c r="V401" s="95"/>
      <c r="W401" s="97">
        <v>0.06</v>
      </c>
      <c r="X401" s="99">
        <v>0.0577</v>
      </c>
      <c r="Y401" s="100">
        <v>27.0</v>
      </c>
      <c r="Z401" s="100">
        <v>25.0</v>
      </c>
      <c r="AA401" s="97">
        <v>0.0074</v>
      </c>
      <c r="AB401" s="100">
        <v>0.72</v>
      </c>
      <c r="AC401" s="102" t="s">
        <v>101</v>
      </c>
      <c r="AD401" s="102" t="s">
        <v>105</v>
      </c>
      <c r="AE401" s="100">
        <v>27.26</v>
      </c>
      <c r="AF401" s="103">
        <v>38807.0</v>
      </c>
      <c r="AG401" s="100">
        <v>4.47</v>
      </c>
      <c r="AH401" s="100">
        <v>4.47</v>
      </c>
      <c r="AI401" s="103">
        <v>46002.0</v>
      </c>
      <c r="AJ401" s="100">
        <v>0.063</v>
      </c>
      <c r="AK401" s="102" t="s">
        <v>160</v>
      </c>
      <c r="AL401" s="104"/>
      <c r="AM401" s="102" t="s">
        <v>108</v>
      </c>
      <c r="AN401" s="100">
        <v>4100.0</v>
      </c>
      <c r="AO401" s="102" t="s">
        <v>110</v>
      </c>
      <c r="AP401" s="102" t="s">
        <v>110</v>
      </c>
      <c r="AQ401" s="102" t="s">
        <v>110</v>
      </c>
      <c r="AR401" s="102" t="s">
        <v>110</v>
      </c>
      <c r="AS401" s="102" t="s">
        <v>110</v>
      </c>
      <c r="AT401" s="102" t="s">
        <v>110</v>
      </c>
      <c r="AU401" s="102" t="s">
        <v>110</v>
      </c>
      <c r="AV401" s="109" t="s">
        <v>1561</v>
      </c>
      <c r="AW401" s="102" t="s">
        <v>1534</v>
      </c>
      <c r="AX401" s="110" t="s">
        <v>1423</v>
      </c>
      <c r="AY401" s="110" t="s">
        <v>118</v>
      </c>
      <c r="AZ401" s="110" t="s">
        <v>1535</v>
      </c>
    </row>
    <row r="402">
      <c r="A402" s="38">
        <v>398.0</v>
      </c>
      <c r="B402" s="135" t="s">
        <v>1562</v>
      </c>
      <c r="C402" s="82" t="str">
        <f t="shared" si="9"/>
        <v>View</v>
      </c>
      <c r="D402" s="38" t="s">
        <v>1563</v>
      </c>
      <c r="E402" s="83">
        <v>0.0126</v>
      </c>
      <c r="F402" s="87" t="str">
        <f t="shared" si="10"/>
        <v>Single Currency</v>
      </c>
      <c r="G402" s="71">
        <v>0.004</v>
      </c>
      <c r="H402" s="72">
        <v>8.0E-4</v>
      </c>
      <c r="I402" s="72">
        <v>0.0019</v>
      </c>
      <c r="J402" s="72">
        <v>0.1429</v>
      </c>
      <c r="K402" s="72">
        <v>0.1726</v>
      </c>
      <c r="L402" s="72">
        <v>0.0881</v>
      </c>
      <c r="M402" s="72">
        <v>0.0775</v>
      </c>
      <c r="N402" s="73">
        <v>-0.2015</v>
      </c>
      <c r="O402" s="73">
        <v>0.0291</v>
      </c>
      <c r="P402" s="73">
        <v>-0.3797</v>
      </c>
      <c r="Q402" s="72">
        <v>0.1504</v>
      </c>
      <c r="R402" s="89">
        <v>0.56</v>
      </c>
      <c r="S402" s="91">
        <v>-105.653027</v>
      </c>
      <c r="T402" s="93">
        <v>2.0</v>
      </c>
      <c r="U402" s="91">
        <v>395.639807</v>
      </c>
      <c r="V402" s="95"/>
      <c r="W402" s="97">
        <v>0.0</v>
      </c>
      <c r="X402" s="99">
        <v>0.0</v>
      </c>
      <c r="Y402" s="100" t="s">
        <v>110</v>
      </c>
      <c r="Z402" s="100" t="s">
        <v>110</v>
      </c>
      <c r="AA402" s="97">
        <v>0.0052</v>
      </c>
      <c r="AB402" s="100">
        <v>0.89</v>
      </c>
      <c r="AC402" s="102" t="s">
        <v>1277</v>
      </c>
      <c r="AD402" s="102" t="s">
        <v>1564</v>
      </c>
      <c r="AE402" s="100" t="s">
        <v>110</v>
      </c>
      <c r="AF402" s="103">
        <v>38894.0</v>
      </c>
      <c r="AG402" s="100">
        <v>19.54</v>
      </c>
      <c r="AH402" s="100">
        <v>19.54</v>
      </c>
      <c r="AI402" s="103">
        <v>45383.0</v>
      </c>
      <c r="AJ402" s="100" t="s">
        <v>110</v>
      </c>
      <c r="AK402" s="102" t="s">
        <v>160</v>
      </c>
      <c r="AL402" s="102" t="s">
        <v>129</v>
      </c>
      <c r="AM402" s="102" t="s">
        <v>108</v>
      </c>
      <c r="AN402" s="100">
        <v>4110.0</v>
      </c>
      <c r="AO402" s="102" t="s">
        <v>110</v>
      </c>
      <c r="AP402" s="102" t="s">
        <v>110</v>
      </c>
      <c r="AQ402" s="102" t="s">
        <v>110</v>
      </c>
      <c r="AR402" s="102" t="s">
        <v>110</v>
      </c>
      <c r="AS402" s="102" t="s">
        <v>110</v>
      </c>
      <c r="AT402" s="102" t="s">
        <v>110</v>
      </c>
      <c r="AU402" s="102" t="s">
        <v>110</v>
      </c>
      <c r="AV402" s="109" t="s">
        <v>1565</v>
      </c>
      <c r="AW402" s="102" t="s">
        <v>1566</v>
      </c>
      <c r="AX402" s="110" t="s">
        <v>1423</v>
      </c>
      <c r="AY402" s="110" t="s">
        <v>132</v>
      </c>
      <c r="AZ402" s="110" t="s">
        <v>1567</v>
      </c>
    </row>
    <row r="403">
      <c r="A403" s="38">
        <v>399.0</v>
      </c>
      <c r="B403" s="135" t="s">
        <v>1568</v>
      </c>
      <c r="C403" s="82" t="str">
        <f t="shared" si="9"/>
        <v>View</v>
      </c>
      <c r="D403" s="38" t="s">
        <v>1569</v>
      </c>
      <c r="E403" s="83">
        <v>-0.0134</v>
      </c>
      <c r="F403" s="87" t="str">
        <f t="shared" si="10"/>
        <v>Single Currency</v>
      </c>
      <c r="G403" s="71">
        <v>0.004</v>
      </c>
      <c r="H403" s="72">
        <v>-0.0022</v>
      </c>
      <c r="I403" s="72">
        <v>5.0E-4</v>
      </c>
      <c r="J403" s="72">
        <v>0.1481</v>
      </c>
      <c r="K403" s="72">
        <v>0.168</v>
      </c>
      <c r="L403" s="72">
        <v>0.1607</v>
      </c>
      <c r="M403" s="72">
        <v>-0.0172</v>
      </c>
      <c r="N403" s="73">
        <v>-0.4692</v>
      </c>
      <c r="O403" s="73">
        <v>-0.0301</v>
      </c>
      <c r="P403" s="73">
        <v>-0.8931</v>
      </c>
      <c r="Q403" s="72">
        <v>0.2646</v>
      </c>
      <c r="R403" s="89">
        <v>-0.03</v>
      </c>
      <c r="S403" s="91">
        <v>-157.92013</v>
      </c>
      <c r="T403" s="93">
        <v>2.0</v>
      </c>
      <c r="U403" s="91">
        <v>421.200686</v>
      </c>
      <c r="V403" s="95"/>
      <c r="W403" s="97">
        <v>0.0</v>
      </c>
      <c r="X403" s="99">
        <v>0.0088</v>
      </c>
      <c r="Y403" s="100" t="s">
        <v>110</v>
      </c>
      <c r="Z403" s="100" t="s">
        <v>110</v>
      </c>
      <c r="AA403" s="97">
        <v>0.0046</v>
      </c>
      <c r="AB403" s="100">
        <v>0.7</v>
      </c>
      <c r="AC403" s="102" t="s">
        <v>1277</v>
      </c>
      <c r="AD403" s="102" t="s">
        <v>1570</v>
      </c>
      <c r="AE403" s="100" t="s">
        <v>110</v>
      </c>
      <c r="AF403" s="103">
        <v>38695.0</v>
      </c>
      <c r="AG403" s="100">
        <v>20.08</v>
      </c>
      <c r="AH403" s="100">
        <v>20.08</v>
      </c>
      <c r="AI403" s="103">
        <v>46024.0</v>
      </c>
      <c r="AJ403" s="100">
        <v>0.0661</v>
      </c>
      <c r="AK403" s="102" t="s">
        <v>160</v>
      </c>
      <c r="AL403" s="102" t="s">
        <v>129</v>
      </c>
      <c r="AM403" s="102" t="s">
        <v>108</v>
      </c>
      <c r="AN403" s="100">
        <v>4110.0</v>
      </c>
      <c r="AO403" s="102" t="s">
        <v>110</v>
      </c>
      <c r="AP403" s="102" t="s">
        <v>110</v>
      </c>
      <c r="AQ403" s="102" t="s">
        <v>110</v>
      </c>
      <c r="AR403" s="102" t="s">
        <v>110</v>
      </c>
      <c r="AS403" s="102" t="s">
        <v>110</v>
      </c>
      <c r="AT403" s="102" t="s">
        <v>110</v>
      </c>
      <c r="AU403" s="102" t="s">
        <v>110</v>
      </c>
      <c r="AV403" s="109" t="s">
        <v>1571</v>
      </c>
      <c r="AW403" s="102" t="s">
        <v>1566</v>
      </c>
      <c r="AX403" s="110" t="s">
        <v>1423</v>
      </c>
      <c r="AY403" s="110" t="s">
        <v>132</v>
      </c>
      <c r="AZ403" s="110" t="s">
        <v>1567</v>
      </c>
    </row>
    <row r="404">
      <c r="A404" s="38">
        <v>400.0</v>
      </c>
      <c r="B404" s="135" t="s">
        <v>1572</v>
      </c>
      <c r="C404" s="82" t="str">
        <f t="shared" si="9"/>
        <v>View</v>
      </c>
      <c r="D404" s="38" t="s">
        <v>1573</v>
      </c>
      <c r="E404" s="83">
        <v>-1.0715</v>
      </c>
      <c r="F404" s="87" t="str">
        <f t="shared" si="10"/>
        <v>Single Currency</v>
      </c>
      <c r="G404" s="71">
        <v>0.004</v>
      </c>
      <c r="H404" s="72">
        <v>0.0019</v>
      </c>
      <c r="I404" s="72">
        <v>-0.0746</v>
      </c>
      <c r="J404" s="72">
        <v>0.0015</v>
      </c>
      <c r="K404" s="72">
        <v>-0.1599</v>
      </c>
      <c r="L404" s="72">
        <v>0.3372</v>
      </c>
      <c r="M404" s="72">
        <v>-0.3605</v>
      </c>
      <c r="N404" s="73">
        <v>-1.1464</v>
      </c>
      <c r="O404" s="73">
        <v>-2.187</v>
      </c>
      <c r="P404" s="73">
        <v>-1.9814</v>
      </c>
      <c r="Q404" s="72">
        <v>0.3832</v>
      </c>
      <c r="R404" s="89">
        <v>-0.94</v>
      </c>
      <c r="S404" s="91">
        <v>-298.844204</v>
      </c>
      <c r="T404" s="93">
        <v>2.0</v>
      </c>
      <c r="U404" s="91">
        <v>475.603737</v>
      </c>
      <c r="V404" s="95"/>
      <c r="W404" s="97">
        <v>0.0</v>
      </c>
      <c r="X404" s="99">
        <v>0.0</v>
      </c>
      <c r="Y404" s="100" t="s">
        <v>110</v>
      </c>
      <c r="Z404" s="100" t="s">
        <v>110</v>
      </c>
      <c r="AA404" s="97">
        <v>0.0065</v>
      </c>
      <c r="AB404" s="100">
        <v>1.26</v>
      </c>
      <c r="AC404" s="102" t="s">
        <v>1277</v>
      </c>
      <c r="AD404" s="102" t="s">
        <v>1574</v>
      </c>
      <c r="AE404" s="100" t="s">
        <v>110</v>
      </c>
      <c r="AF404" s="103">
        <v>39126.0</v>
      </c>
      <c r="AG404" s="100">
        <v>18.9</v>
      </c>
      <c r="AH404" s="100">
        <v>18.9</v>
      </c>
      <c r="AI404" s="102" t="s">
        <v>110</v>
      </c>
      <c r="AJ404" s="100" t="s">
        <v>110</v>
      </c>
      <c r="AK404" s="102" t="s">
        <v>107</v>
      </c>
      <c r="AL404" s="102" t="s">
        <v>129</v>
      </c>
      <c r="AM404" s="102" t="s">
        <v>108</v>
      </c>
      <c r="AN404" s="100">
        <v>4110.0</v>
      </c>
      <c r="AO404" s="102" t="s">
        <v>110</v>
      </c>
      <c r="AP404" s="102" t="s">
        <v>110</v>
      </c>
      <c r="AQ404" s="102" t="s">
        <v>110</v>
      </c>
      <c r="AR404" s="102" t="s">
        <v>110</v>
      </c>
      <c r="AS404" s="102" t="s">
        <v>110</v>
      </c>
      <c r="AT404" s="102" t="s">
        <v>110</v>
      </c>
      <c r="AU404" s="102" t="s">
        <v>110</v>
      </c>
      <c r="AV404" s="109" t="s">
        <v>1575</v>
      </c>
      <c r="AW404" s="102" t="s">
        <v>1566</v>
      </c>
      <c r="AX404" s="110" t="s">
        <v>1423</v>
      </c>
      <c r="AY404" s="110" t="s">
        <v>132</v>
      </c>
      <c r="AZ404" s="110" t="s">
        <v>1567</v>
      </c>
    </row>
    <row r="405">
      <c r="A405" s="38">
        <v>401.0</v>
      </c>
      <c r="B405" s="135" t="s">
        <v>1576</v>
      </c>
      <c r="C405" s="82" t="str">
        <f t="shared" si="9"/>
        <v>View</v>
      </c>
      <c r="D405" s="38" t="s">
        <v>1577</v>
      </c>
      <c r="E405" s="83">
        <v>-0.2963</v>
      </c>
      <c r="F405" s="87" t="str">
        <f t="shared" si="10"/>
        <v>Macro Trading</v>
      </c>
      <c r="G405" s="71">
        <v>0.0175</v>
      </c>
      <c r="H405" s="72">
        <v>0.015</v>
      </c>
      <c r="I405" s="72">
        <v>-0.0105</v>
      </c>
      <c r="J405" s="72">
        <v>-0.0015</v>
      </c>
      <c r="K405" s="72">
        <v>0.1107</v>
      </c>
      <c r="L405" s="72">
        <v>0.1097</v>
      </c>
      <c r="M405" s="72">
        <v>0.5687</v>
      </c>
      <c r="N405" s="73">
        <v>0.6624</v>
      </c>
      <c r="O405" s="73">
        <v>-0.6132</v>
      </c>
      <c r="P405" s="73">
        <v>1.46</v>
      </c>
      <c r="Q405" s="72">
        <v>0.1097</v>
      </c>
      <c r="R405" s="89">
        <v>4.99</v>
      </c>
      <c r="S405" s="91">
        <v>-1.660828</v>
      </c>
      <c r="T405" s="93">
        <v>998.0</v>
      </c>
      <c r="U405" s="91">
        <v>1927.705424</v>
      </c>
      <c r="V405" s="95"/>
      <c r="W405" s="97">
        <v>0.0</v>
      </c>
      <c r="X405" s="99">
        <v>0.0311</v>
      </c>
      <c r="Y405" s="100">
        <v>85.0</v>
      </c>
      <c r="Z405" s="100">
        <v>70.0</v>
      </c>
      <c r="AA405" s="97">
        <v>0.0056</v>
      </c>
      <c r="AB405" s="100">
        <v>-0.24</v>
      </c>
      <c r="AC405" s="102" t="s">
        <v>233</v>
      </c>
      <c r="AD405" s="102" t="s">
        <v>105</v>
      </c>
      <c r="AE405" s="100">
        <v>16.74</v>
      </c>
      <c r="AF405" s="103">
        <v>41337.0</v>
      </c>
      <c r="AG405" s="100">
        <v>8.43</v>
      </c>
      <c r="AH405" s="100">
        <v>4.38</v>
      </c>
      <c r="AI405" s="103">
        <v>45975.0</v>
      </c>
      <c r="AJ405" s="100">
        <v>0.2957</v>
      </c>
      <c r="AK405" s="102" t="s">
        <v>107</v>
      </c>
      <c r="AL405" s="104"/>
      <c r="AM405" s="102" t="s">
        <v>108</v>
      </c>
      <c r="AN405" s="100">
        <v>4130.0</v>
      </c>
      <c r="AO405" s="102" t="s">
        <v>110</v>
      </c>
      <c r="AP405" s="102" t="s">
        <v>110</v>
      </c>
      <c r="AQ405" s="102" t="s">
        <v>110</v>
      </c>
      <c r="AR405" s="102" t="s">
        <v>110</v>
      </c>
      <c r="AS405" s="102" t="s">
        <v>110</v>
      </c>
      <c r="AT405" s="102" t="s">
        <v>110</v>
      </c>
      <c r="AU405" s="102" t="s">
        <v>110</v>
      </c>
      <c r="AV405" s="109" t="s">
        <v>1578</v>
      </c>
      <c r="AW405" s="102" t="s">
        <v>1579</v>
      </c>
      <c r="AX405" s="110" t="s">
        <v>1423</v>
      </c>
      <c r="AY405" s="110" t="s">
        <v>118</v>
      </c>
      <c r="AZ405" s="110" t="s">
        <v>1580</v>
      </c>
    </row>
    <row r="406">
      <c r="A406" s="38">
        <v>402.0</v>
      </c>
      <c r="B406" s="135" t="s">
        <v>1581</v>
      </c>
      <c r="C406" s="82" t="str">
        <f t="shared" si="9"/>
        <v>View</v>
      </c>
      <c r="D406" s="38" t="s">
        <v>1582</v>
      </c>
      <c r="E406" s="83">
        <v>0.3813</v>
      </c>
      <c r="F406" s="87" t="str">
        <f t="shared" si="10"/>
        <v>Macro Trading</v>
      </c>
      <c r="G406" s="71">
        <v>0.0077</v>
      </c>
      <c r="H406" s="72">
        <v>0.0082</v>
      </c>
      <c r="I406" s="72">
        <v>0.0277</v>
      </c>
      <c r="J406" s="72">
        <v>0.0763</v>
      </c>
      <c r="K406" s="72">
        <v>0.2605</v>
      </c>
      <c r="L406" s="72">
        <v>0.0679</v>
      </c>
      <c r="M406" s="72">
        <v>0.3157</v>
      </c>
      <c r="N406" s="73">
        <v>0.4237</v>
      </c>
      <c r="O406" s="73">
        <v>0.5868</v>
      </c>
      <c r="P406" s="73">
        <v>0.7199</v>
      </c>
      <c r="Q406" s="72">
        <v>0.0679</v>
      </c>
      <c r="R406" s="89">
        <v>4.52</v>
      </c>
      <c r="S406" s="91">
        <v>786.671594</v>
      </c>
      <c r="T406" s="93">
        <v>1527.0</v>
      </c>
      <c r="U406" s="91">
        <v>4039.279771</v>
      </c>
      <c r="V406" s="95"/>
      <c r="W406" s="97">
        <v>0.0</v>
      </c>
      <c r="X406" s="99">
        <v>0.0984</v>
      </c>
      <c r="Y406" s="100">
        <v>40.0</v>
      </c>
      <c r="Z406" s="100">
        <v>32.0</v>
      </c>
      <c r="AA406" s="97">
        <v>0.0039</v>
      </c>
      <c r="AB406" s="100">
        <v>0.01</v>
      </c>
      <c r="AC406" s="102" t="s">
        <v>233</v>
      </c>
      <c r="AD406" s="102" t="s">
        <v>456</v>
      </c>
      <c r="AE406" s="100">
        <v>22.64</v>
      </c>
      <c r="AF406" s="103">
        <v>34121.0</v>
      </c>
      <c r="AG406" s="100">
        <v>19.02</v>
      </c>
      <c r="AH406" s="100">
        <v>8.67</v>
      </c>
      <c r="AI406" s="103">
        <v>45280.0</v>
      </c>
      <c r="AJ406" s="100" t="s">
        <v>110</v>
      </c>
      <c r="AK406" s="102" t="s">
        <v>107</v>
      </c>
      <c r="AL406" s="104"/>
      <c r="AM406" s="102" t="s">
        <v>108</v>
      </c>
      <c r="AN406" s="100">
        <v>4130.0</v>
      </c>
      <c r="AO406" s="102" t="s">
        <v>110</v>
      </c>
      <c r="AP406" s="102" t="s">
        <v>110</v>
      </c>
      <c r="AQ406" s="102" t="s">
        <v>110</v>
      </c>
      <c r="AR406" s="102" t="s">
        <v>110</v>
      </c>
      <c r="AS406" s="102" t="s">
        <v>110</v>
      </c>
      <c r="AT406" s="102" t="s">
        <v>110</v>
      </c>
      <c r="AU406" s="102" t="s">
        <v>110</v>
      </c>
      <c r="AV406" s="109" t="s">
        <v>1583</v>
      </c>
      <c r="AW406" s="102" t="s">
        <v>1579</v>
      </c>
      <c r="AX406" s="110" t="s">
        <v>1423</v>
      </c>
      <c r="AY406" s="110" t="s">
        <v>118</v>
      </c>
      <c r="AZ406" s="110" t="s">
        <v>1580</v>
      </c>
    </row>
    <row r="407">
      <c r="A407" s="38">
        <v>403.0</v>
      </c>
      <c r="B407" s="135" t="s">
        <v>1584</v>
      </c>
      <c r="C407" s="82" t="str">
        <f t="shared" si="9"/>
        <v>View</v>
      </c>
      <c r="D407" s="38" t="s">
        <v>1585</v>
      </c>
      <c r="E407" s="83">
        <v>0.4174</v>
      </c>
      <c r="F407" s="87" t="str">
        <f t="shared" si="10"/>
        <v>Macro Trading</v>
      </c>
      <c r="G407" s="71">
        <v>0.012</v>
      </c>
      <c r="H407" s="72">
        <v>0.0172</v>
      </c>
      <c r="I407" s="72">
        <v>0.0912</v>
      </c>
      <c r="J407" s="72">
        <v>0.1445</v>
      </c>
      <c r="K407" s="72">
        <v>0.261</v>
      </c>
      <c r="L407" s="72">
        <v>0.0687</v>
      </c>
      <c r="M407" s="72">
        <v>0.325</v>
      </c>
      <c r="N407" s="73">
        <v>0.4421</v>
      </c>
      <c r="O407" s="73">
        <v>0.6739</v>
      </c>
      <c r="P407" s="73">
        <v>0.8042</v>
      </c>
      <c r="Q407" s="72">
        <v>0.0687</v>
      </c>
      <c r="R407" s="89">
        <v>4.45</v>
      </c>
      <c r="S407" s="91">
        <v>5.676563</v>
      </c>
      <c r="T407" s="93">
        <v>940.0</v>
      </c>
      <c r="U407" s="91">
        <v>269.992779</v>
      </c>
      <c r="V407" s="95"/>
      <c r="W407" s="97">
        <v>0.0</v>
      </c>
      <c r="X407" s="99">
        <v>0.0439</v>
      </c>
      <c r="Y407" s="100">
        <v>19.0</v>
      </c>
      <c r="Z407" s="100">
        <v>30.0</v>
      </c>
      <c r="AA407" s="97">
        <v>0.0038</v>
      </c>
      <c r="AB407" s="100">
        <v>0.18</v>
      </c>
      <c r="AC407" s="102" t="s">
        <v>233</v>
      </c>
      <c r="AD407" s="102" t="s">
        <v>1586</v>
      </c>
      <c r="AE407" s="100">
        <v>25.94</v>
      </c>
      <c r="AF407" s="103">
        <v>42216.0</v>
      </c>
      <c r="AG407" s="100">
        <v>10.43</v>
      </c>
      <c r="AH407" s="100">
        <v>1.51</v>
      </c>
      <c r="AI407" s="103">
        <v>45996.0</v>
      </c>
      <c r="AJ407" s="100">
        <v>0.7087</v>
      </c>
      <c r="AK407" s="102" t="s">
        <v>107</v>
      </c>
      <c r="AL407" s="104"/>
      <c r="AM407" s="102" t="s">
        <v>108</v>
      </c>
      <c r="AN407" s="100">
        <v>4130.0</v>
      </c>
      <c r="AO407" s="102" t="s">
        <v>110</v>
      </c>
      <c r="AP407" s="102" t="s">
        <v>110</v>
      </c>
      <c r="AQ407" s="102" t="s">
        <v>110</v>
      </c>
      <c r="AR407" s="102" t="s">
        <v>110</v>
      </c>
      <c r="AS407" s="102" t="s">
        <v>110</v>
      </c>
      <c r="AT407" s="102" t="s">
        <v>110</v>
      </c>
      <c r="AU407" s="102" t="s">
        <v>110</v>
      </c>
      <c r="AV407" s="109" t="s">
        <v>1587</v>
      </c>
      <c r="AW407" s="102" t="s">
        <v>1579</v>
      </c>
      <c r="AX407" s="110" t="s">
        <v>1423</v>
      </c>
      <c r="AY407" s="110" t="s">
        <v>118</v>
      </c>
      <c r="AZ407" s="110" t="s">
        <v>1580</v>
      </c>
    </row>
    <row r="408">
      <c r="A408" s="38">
        <v>404.0</v>
      </c>
      <c r="B408" s="135" t="s">
        <v>1588</v>
      </c>
      <c r="C408" s="82" t="str">
        <f t="shared" si="9"/>
        <v>View</v>
      </c>
      <c r="D408" s="38" t="s">
        <v>1589</v>
      </c>
      <c r="E408" s="83">
        <v>1.426</v>
      </c>
      <c r="F408" s="87" t="str">
        <f t="shared" si="10"/>
        <v>Defined Outcome</v>
      </c>
      <c r="G408" s="71">
        <v>0.0074</v>
      </c>
      <c r="H408" s="72">
        <v>0.0032</v>
      </c>
      <c r="I408" s="72">
        <v>0.0525</v>
      </c>
      <c r="J408" s="72">
        <v>0.0956</v>
      </c>
      <c r="K408" s="72">
        <v>0.4097</v>
      </c>
      <c r="L408" s="72">
        <v>0.0838</v>
      </c>
      <c r="M408" s="72">
        <v>0.5091</v>
      </c>
      <c r="N408" s="73">
        <v>1.0277</v>
      </c>
      <c r="O408" s="73">
        <v>1.6372</v>
      </c>
      <c r="P408" s="73">
        <v>1.3239</v>
      </c>
      <c r="Q408" s="72">
        <v>0.0838</v>
      </c>
      <c r="R408" s="89">
        <v>5.97</v>
      </c>
      <c r="S408" s="91">
        <v>138.036826</v>
      </c>
      <c r="T408" s="93">
        <v>5.0</v>
      </c>
      <c r="U408" s="91">
        <v>540.649033</v>
      </c>
      <c r="V408" s="95"/>
      <c r="W408" s="97">
        <v>0.0</v>
      </c>
      <c r="X408" s="99">
        <v>0.0</v>
      </c>
      <c r="Y408" s="100">
        <v>69.0</v>
      </c>
      <c r="Z408" s="100">
        <v>80.0</v>
      </c>
      <c r="AA408" s="97">
        <v>0.0037</v>
      </c>
      <c r="AB408" s="100">
        <v>0.28</v>
      </c>
      <c r="AC408" s="102" t="s">
        <v>1480</v>
      </c>
      <c r="AD408" s="102" t="s">
        <v>1590</v>
      </c>
      <c r="AE408" s="100">
        <v>27.61</v>
      </c>
      <c r="AF408" s="103">
        <v>44104.0</v>
      </c>
      <c r="AG408" s="100">
        <v>5.26</v>
      </c>
      <c r="AH408" s="100">
        <v>5.07</v>
      </c>
      <c r="AI408" s="102" t="s">
        <v>110</v>
      </c>
      <c r="AJ408" s="100" t="s">
        <v>110</v>
      </c>
      <c r="AK408" s="102" t="s">
        <v>107</v>
      </c>
      <c r="AL408" s="102" t="s">
        <v>169</v>
      </c>
      <c r="AM408" s="102" t="s">
        <v>108</v>
      </c>
      <c r="AN408" s="100">
        <v>4150.0</v>
      </c>
      <c r="AO408" s="102" t="s">
        <v>110</v>
      </c>
      <c r="AP408" s="102" t="s">
        <v>110</v>
      </c>
      <c r="AQ408" s="102" t="s">
        <v>110</v>
      </c>
      <c r="AR408" s="102" t="s">
        <v>110</v>
      </c>
      <c r="AS408" s="102" t="s">
        <v>110</v>
      </c>
      <c r="AT408" s="102" t="s">
        <v>110</v>
      </c>
      <c r="AU408" s="102" t="s">
        <v>110</v>
      </c>
      <c r="AV408" s="109" t="s">
        <v>1591</v>
      </c>
      <c r="AW408" s="102" t="s">
        <v>1592</v>
      </c>
      <c r="AX408" s="110" t="s">
        <v>1423</v>
      </c>
      <c r="AY408" s="110" t="s">
        <v>132</v>
      </c>
      <c r="AZ408" s="110" t="s">
        <v>1593</v>
      </c>
    </row>
    <row r="409">
      <c r="A409" s="38">
        <v>405.0</v>
      </c>
      <c r="B409" s="135" t="s">
        <v>1594</v>
      </c>
      <c r="C409" s="82" t="str">
        <f t="shared" si="9"/>
        <v>View</v>
      </c>
      <c r="D409" s="38" t="s">
        <v>1595</v>
      </c>
      <c r="E409" s="83">
        <v>1.3881</v>
      </c>
      <c r="F409" s="87" t="str">
        <f t="shared" si="10"/>
        <v>Defined Outcome</v>
      </c>
      <c r="G409" s="71">
        <v>0.0079</v>
      </c>
      <c r="H409" s="72">
        <v>0.0033</v>
      </c>
      <c r="I409" s="72">
        <v>0.0592</v>
      </c>
      <c r="J409" s="72">
        <v>0.1274</v>
      </c>
      <c r="K409" s="72">
        <v>0.5544</v>
      </c>
      <c r="L409" s="72">
        <v>0.1069</v>
      </c>
      <c r="M409" s="72">
        <v>0.6206</v>
      </c>
      <c r="N409" s="73">
        <v>0.8914</v>
      </c>
      <c r="O409" s="73">
        <v>2.0726</v>
      </c>
      <c r="P409" s="73">
        <v>1.2789</v>
      </c>
      <c r="Q409" s="72">
        <v>0.1069</v>
      </c>
      <c r="R409" s="89">
        <v>5.74</v>
      </c>
      <c r="S409" s="91">
        <v>103.890005</v>
      </c>
      <c r="T409" s="93">
        <v>6.0</v>
      </c>
      <c r="U409" s="91">
        <v>1081.843659</v>
      </c>
      <c r="V409" s="95"/>
      <c r="W409" s="97">
        <v>-0.01</v>
      </c>
      <c r="X409" s="99">
        <v>0.0</v>
      </c>
      <c r="Y409" s="100">
        <v>32.0</v>
      </c>
      <c r="Z409" s="100">
        <v>37.0</v>
      </c>
      <c r="AA409" s="97">
        <v>0.0054</v>
      </c>
      <c r="AB409" s="100">
        <v>0.47</v>
      </c>
      <c r="AC409" s="102" t="s">
        <v>1480</v>
      </c>
      <c r="AD409" s="102" t="s">
        <v>105</v>
      </c>
      <c r="AE409" s="100">
        <v>27.61</v>
      </c>
      <c r="AF409" s="103">
        <v>43320.0</v>
      </c>
      <c r="AG409" s="100">
        <v>7.41</v>
      </c>
      <c r="AH409" s="100">
        <v>0.46</v>
      </c>
      <c r="AI409" s="103">
        <v>43788.0</v>
      </c>
      <c r="AJ409" s="100" t="s">
        <v>110</v>
      </c>
      <c r="AK409" s="102" t="s">
        <v>107</v>
      </c>
      <c r="AL409" s="102" t="s">
        <v>169</v>
      </c>
      <c r="AM409" s="102" t="s">
        <v>108</v>
      </c>
      <c r="AN409" s="100">
        <v>4150.0</v>
      </c>
      <c r="AO409" s="102" t="s">
        <v>110</v>
      </c>
      <c r="AP409" s="102" t="s">
        <v>110</v>
      </c>
      <c r="AQ409" s="102" t="s">
        <v>110</v>
      </c>
      <c r="AR409" s="102" t="s">
        <v>110</v>
      </c>
      <c r="AS409" s="102" t="s">
        <v>110</v>
      </c>
      <c r="AT409" s="102" t="s">
        <v>110</v>
      </c>
      <c r="AU409" s="102" t="s">
        <v>110</v>
      </c>
      <c r="AV409" s="109" t="s">
        <v>1596</v>
      </c>
      <c r="AW409" s="102" t="s">
        <v>1592</v>
      </c>
      <c r="AX409" s="110" t="s">
        <v>1423</v>
      </c>
      <c r="AY409" s="110" t="s">
        <v>132</v>
      </c>
      <c r="AZ409" s="110" t="s">
        <v>1593</v>
      </c>
    </row>
    <row r="410">
      <c r="A410" s="38">
        <v>406.0</v>
      </c>
      <c r="B410" s="135" t="s">
        <v>1597</v>
      </c>
      <c r="C410" s="82" t="str">
        <f t="shared" si="9"/>
        <v>View</v>
      </c>
      <c r="D410" s="38" t="s">
        <v>1598</v>
      </c>
      <c r="E410" s="83">
        <v>1.3534</v>
      </c>
      <c r="F410" s="87" t="str">
        <f t="shared" si="10"/>
        <v>Defined Outcome</v>
      </c>
      <c r="G410" s="71">
        <v>0.0079</v>
      </c>
      <c r="H410" s="72">
        <v>0.0028</v>
      </c>
      <c r="I410" s="72">
        <v>0.0661</v>
      </c>
      <c r="J410" s="72">
        <v>0.1155</v>
      </c>
      <c r="K410" s="72">
        <v>0.5045</v>
      </c>
      <c r="L410" s="72">
        <v>0.0992</v>
      </c>
      <c r="M410" s="72">
        <v>0.5764</v>
      </c>
      <c r="N410" s="73">
        <v>0.828</v>
      </c>
      <c r="O410" s="73">
        <v>1.9742</v>
      </c>
      <c r="P410" s="73">
        <v>1.1729</v>
      </c>
      <c r="Q410" s="72">
        <v>0.0992</v>
      </c>
      <c r="R410" s="89">
        <v>5.7</v>
      </c>
      <c r="S410" s="91">
        <v>125.265319</v>
      </c>
      <c r="T410" s="93">
        <v>6.0</v>
      </c>
      <c r="U410" s="91">
        <v>903.469773</v>
      </c>
      <c r="V410" s="95"/>
      <c r="W410" s="97">
        <v>-0.0076</v>
      </c>
      <c r="X410" s="99">
        <v>0.0</v>
      </c>
      <c r="Y410" s="100">
        <v>45.0</v>
      </c>
      <c r="Z410" s="100">
        <v>50.0</v>
      </c>
      <c r="AA410" s="97">
        <v>0.0051</v>
      </c>
      <c r="AB410" s="100">
        <v>0.49</v>
      </c>
      <c r="AC410" s="102" t="s">
        <v>1480</v>
      </c>
      <c r="AD410" s="102" t="s">
        <v>105</v>
      </c>
      <c r="AE410" s="100">
        <v>27.61</v>
      </c>
      <c r="AF410" s="103">
        <v>43707.0</v>
      </c>
      <c r="AG410" s="100">
        <v>6.34</v>
      </c>
      <c r="AH410" s="100">
        <v>0.46</v>
      </c>
      <c r="AI410" s="102" t="s">
        <v>110</v>
      </c>
      <c r="AJ410" s="100" t="s">
        <v>110</v>
      </c>
      <c r="AK410" s="102" t="s">
        <v>107</v>
      </c>
      <c r="AL410" s="102" t="s">
        <v>169</v>
      </c>
      <c r="AM410" s="102" t="s">
        <v>108</v>
      </c>
      <c r="AN410" s="100">
        <v>4150.0</v>
      </c>
      <c r="AO410" s="102" t="s">
        <v>110</v>
      </c>
      <c r="AP410" s="102" t="s">
        <v>110</v>
      </c>
      <c r="AQ410" s="102" t="s">
        <v>110</v>
      </c>
      <c r="AR410" s="102" t="s">
        <v>110</v>
      </c>
      <c r="AS410" s="102" t="s">
        <v>110</v>
      </c>
      <c r="AT410" s="102" t="s">
        <v>110</v>
      </c>
      <c r="AU410" s="102" t="s">
        <v>110</v>
      </c>
      <c r="AV410" s="109" t="s">
        <v>1599</v>
      </c>
      <c r="AW410" s="102" t="s">
        <v>1592</v>
      </c>
      <c r="AX410" s="110" t="s">
        <v>1423</v>
      </c>
      <c r="AY410" s="110" t="s">
        <v>132</v>
      </c>
      <c r="AZ410" s="110" t="s">
        <v>1593</v>
      </c>
    </row>
    <row r="411">
      <c r="A411" s="38">
        <v>407.0</v>
      </c>
      <c r="B411" s="135" t="s">
        <v>1600</v>
      </c>
      <c r="C411" s="82" t="str">
        <f t="shared" si="9"/>
        <v>View</v>
      </c>
      <c r="D411" s="38" t="s">
        <v>1601</v>
      </c>
      <c r="E411" s="83">
        <v>0.3421</v>
      </c>
      <c r="F411" s="87" t="str">
        <f t="shared" si="10"/>
        <v>Commodities Broad Basket</v>
      </c>
      <c r="G411" s="71">
        <v>0.0103</v>
      </c>
      <c r="H411" s="72">
        <v>0.0237</v>
      </c>
      <c r="I411" s="72">
        <v>0.1603</v>
      </c>
      <c r="J411" s="72">
        <v>0.236</v>
      </c>
      <c r="K411" s="72">
        <v>0.3616</v>
      </c>
      <c r="L411" s="72">
        <v>0.1608</v>
      </c>
      <c r="M411" s="72">
        <v>1.1697</v>
      </c>
      <c r="N411" s="73">
        <v>0.8533</v>
      </c>
      <c r="O411" s="73">
        <v>0.631</v>
      </c>
      <c r="P411" s="73">
        <v>1.5775</v>
      </c>
      <c r="Q411" s="72">
        <v>0.2029</v>
      </c>
      <c r="R411" s="89">
        <v>5.9</v>
      </c>
      <c r="S411" s="91">
        <v>216.681496</v>
      </c>
      <c r="T411" s="93">
        <v>479.0</v>
      </c>
      <c r="U411" s="91">
        <v>1171.482591</v>
      </c>
      <c r="V411" s="95"/>
      <c r="W411" s="97">
        <v>0.0</v>
      </c>
      <c r="X411" s="99">
        <v>0.1312</v>
      </c>
      <c r="Y411" s="100">
        <v>28.0</v>
      </c>
      <c r="Z411" s="100">
        <v>19.0</v>
      </c>
      <c r="AA411" s="97">
        <v>0.0083</v>
      </c>
      <c r="AB411" s="100">
        <v>0.92</v>
      </c>
      <c r="AC411" s="102" t="s">
        <v>1602</v>
      </c>
      <c r="AD411" s="102" t="s">
        <v>1271</v>
      </c>
      <c r="AE411" s="100" t="s">
        <v>110</v>
      </c>
      <c r="AF411" s="103">
        <v>41099.0</v>
      </c>
      <c r="AG411" s="100">
        <v>3.92</v>
      </c>
      <c r="AH411" s="100">
        <v>0.33</v>
      </c>
      <c r="AI411" s="103">
        <v>46020.0</v>
      </c>
      <c r="AJ411" s="100">
        <v>0.2356</v>
      </c>
      <c r="AK411" s="102" t="s">
        <v>107</v>
      </c>
      <c r="AL411" s="104"/>
      <c r="AM411" s="102" t="s">
        <v>1603</v>
      </c>
      <c r="AN411" s="100">
        <v>4170.0</v>
      </c>
      <c r="AO411" s="102" t="s">
        <v>110</v>
      </c>
      <c r="AP411" s="102" t="s">
        <v>110</v>
      </c>
      <c r="AQ411" s="102" t="s">
        <v>110</v>
      </c>
      <c r="AR411" s="102" t="s">
        <v>110</v>
      </c>
      <c r="AS411" s="102" t="s">
        <v>110</v>
      </c>
      <c r="AT411" s="102" t="s">
        <v>110</v>
      </c>
      <c r="AU411" s="102" t="s">
        <v>110</v>
      </c>
      <c r="AV411" s="109" t="s">
        <v>1604</v>
      </c>
      <c r="AW411" s="102" t="s">
        <v>1605</v>
      </c>
      <c r="AX411" s="110" t="s">
        <v>1423</v>
      </c>
      <c r="AY411" s="110" t="s">
        <v>118</v>
      </c>
      <c r="AZ411" s="110" t="s">
        <v>1606</v>
      </c>
    </row>
    <row r="412">
      <c r="A412" s="38">
        <v>408.0</v>
      </c>
      <c r="B412" s="135" t="s">
        <v>1607</v>
      </c>
      <c r="C412" s="82" t="str">
        <f t="shared" si="9"/>
        <v>View</v>
      </c>
      <c r="D412" s="38" t="s">
        <v>1608</v>
      </c>
      <c r="E412" s="83">
        <v>0.5805</v>
      </c>
      <c r="F412" s="87" t="str">
        <f t="shared" si="10"/>
        <v>Commodities Broad Basket</v>
      </c>
      <c r="G412" s="71">
        <v>0.006</v>
      </c>
      <c r="H412" s="72">
        <v>0.0182</v>
      </c>
      <c r="I412" s="72">
        <v>0.07</v>
      </c>
      <c r="J412" s="72">
        <v>0.1857</v>
      </c>
      <c r="K412" s="72">
        <v>0.4679</v>
      </c>
      <c r="L412" s="72">
        <v>0.1666</v>
      </c>
      <c r="M412" s="72">
        <v>1.4737</v>
      </c>
      <c r="N412" s="73">
        <v>1.0385</v>
      </c>
      <c r="O412" s="73">
        <v>1.1783</v>
      </c>
      <c r="P412" s="73">
        <v>1.777</v>
      </c>
      <c r="Q412" s="72">
        <v>0.2688</v>
      </c>
      <c r="R412" s="89">
        <v>5.55</v>
      </c>
      <c r="S412" s="91">
        <v>103.955725</v>
      </c>
      <c r="T412" s="93">
        <v>3.0</v>
      </c>
      <c r="U412" s="91">
        <v>288.03181</v>
      </c>
      <c r="V412" s="95"/>
      <c r="W412" s="97">
        <v>0.0</v>
      </c>
      <c r="X412" s="99">
        <v>0.0361</v>
      </c>
      <c r="Y412" s="100">
        <v>37.0</v>
      </c>
      <c r="Z412" s="100">
        <v>3.0</v>
      </c>
      <c r="AA412" s="97">
        <v>0.0088</v>
      </c>
      <c r="AB412" s="100">
        <v>0.95</v>
      </c>
      <c r="AC412" s="102" t="s">
        <v>1602</v>
      </c>
      <c r="AD412" s="102" t="s">
        <v>105</v>
      </c>
      <c r="AE412" s="100" t="s">
        <v>110</v>
      </c>
      <c r="AF412" s="103">
        <v>43223.0</v>
      </c>
      <c r="AG412" s="100">
        <v>7.67</v>
      </c>
      <c r="AH412" s="100">
        <v>3.44</v>
      </c>
      <c r="AI412" s="103">
        <v>46013.0</v>
      </c>
      <c r="AJ412" s="100">
        <v>0.8105</v>
      </c>
      <c r="AK412" s="102" t="s">
        <v>128</v>
      </c>
      <c r="AL412" s="102" t="s">
        <v>129</v>
      </c>
      <c r="AM412" s="102" t="s">
        <v>1603</v>
      </c>
      <c r="AN412" s="100">
        <v>4170.0</v>
      </c>
      <c r="AO412" s="102" t="s">
        <v>110</v>
      </c>
      <c r="AP412" s="102" t="s">
        <v>110</v>
      </c>
      <c r="AQ412" s="102" t="s">
        <v>110</v>
      </c>
      <c r="AR412" s="102" t="s">
        <v>110</v>
      </c>
      <c r="AS412" s="102" t="s">
        <v>110</v>
      </c>
      <c r="AT412" s="102" t="s">
        <v>110</v>
      </c>
      <c r="AU412" s="102" t="s">
        <v>110</v>
      </c>
      <c r="AV412" s="109" t="s">
        <v>1609</v>
      </c>
      <c r="AW412" s="102" t="s">
        <v>1605</v>
      </c>
      <c r="AX412" s="110" t="s">
        <v>1423</v>
      </c>
      <c r="AY412" s="110" t="s">
        <v>132</v>
      </c>
      <c r="AZ412" s="110" t="s">
        <v>1606</v>
      </c>
    </row>
    <row r="413">
      <c r="A413" s="38">
        <v>409.0</v>
      </c>
      <c r="B413" s="135" t="s">
        <v>1610</v>
      </c>
      <c r="C413" s="82" t="str">
        <f t="shared" si="9"/>
        <v>View</v>
      </c>
      <c r="D413" s="38" t="s">
        <v>1611</v>
      </c>
      <c r="E413" s="83">
        <v>0.3668</v>
      </c>
      <c r="F413" s="87" t="str">
        <f t="shared" si="10"/>
        <v>Commodities Broad Basket</v>
      </c>
      <c r="G413" s="71">
        <v>0.0067</v>
      </c>
      <c r="H413" s="72">
        <v>0.0226</v>
      </c>
      <c r="I413" s="72">
        <v>0.1514</v>
      </c>
      <c r="J413" s="72">
        <v>0.2505</v>
      </c>
      <c r="K413" s="72">
        <v>0.3622</v>
      </c>
      <c r="L413" s="72">
        <v>0.1764</v>
      </c>
      <c r="M413" s="72">
        <v>0.9486</v>
      </c>
      <c r="N413" s="73">
        <v>0.8175</v>
      </c>
      <c r="O413" s="73">
        <v>0.6486</v>
      </c>
      <c r="P413" s="73">
        <v>1.261</v>
      </c>
      <c r="Q413" s="72">
        <v>0.18</v>
      </c>
      <c r="R413" s="89">
        <v>5.32</v>
      </c>
      <c r="S413" s="91">
        <v>108.219303</v>
      </c>
      <c r="T413" s="93">
        <v>88.0</v>
      </c>
      <c r="U413" s="91">
        <v>2374.082407</v>
      </c>
      <c r="V413" s="95"/>
      <c r="W413" s="97">
        <v>-0.01</v>
      </c>
      <c r="X413" s="99">
        <v>0.1303</v>
      </c>
      <c r="Y413" s="100">
        <v>9.0</v>
      </c>
      <c r="Z413" s="100">
        <v>11.0</v>
      </c>
      <c r="AA413" s="97">
        <v>0.0074</v>
      </c>
      <c r="AB413" s="100">
        <v>0.87</v>
      </c>
      <c r="AC413" s="102" t="s">
        <v>1602</v>
      </c>
      <c r="AD413" s="102" t="s">
        <v>1369</v>
      </c>
      <c r="AE413" s="100" t="s">
        <v>110</v>
      </c>
      <c r="AF413" s="103">
        <v>40688.0</v>
      </c>
      <c r="AG413" s="100">
        <v>7.59</v>
      </c>
      <c r="AH413" s="100">
        <v>1.42</v>
      </c>
      <c r="AI413" s="103">
        <v>46009.0</v>
      </c>
      <c r="AJ413" s="100">
        <v>0.8837</v>
      </c>
      <c r="AK413" s="102" t="s">
        <v>107</v>
      </c>
      <c r="AL413" s="104"/>
      <c r="AM413" s="102" t="s">
        <v>1603</v>
      </c>
      <c r="AN413" s="100">
        <v>4170.0</v>
      </c>
      <c r="AO413" s="102" t="s">
        <v>110</v>
      </c>
      <c r="AP413" s="102" t="s">
        <v>110</v>
      </c>
      <c r="AQ413" s="102">
        <v>0.36</v>
      </c>
      <c r="AR413" s="102" t="s">
        <v>110</v>
      </c>
      <c r="AS413" s="102" t="s">
        <v>110</v>
      </c>
      <c r="AT413" s="99">
        <v>0.0354</v>
      </c>
      <c r="AU413" s="102" t="s">
        <v>110</v>
      </c>
      <c r="AV413" s="109" t="s">
        <v>1612</v>
      </c>
      <c r="AW413" s="102" t="s">
        <v>1605</v>
      </c>
      <c r="AX413" s="110" t="s">
        <v>1423</v>
      </c>
      <c r="AY413" s="110" t="s">
        <v>118</v>
      </c>
      <c r="AZ413" s="110" t="s">
        <v>1606</v>
      </c>
    </row>
    <row r="414">
      <c r="A414" s="38">
        <v>410.0</v>
      </c>
      <c r="B414" s="135" t="s">
        <v>1613</v>
      </c>
      <c r="C414" s="82" t="str">
        <f t="shared" si="9"/>
        <v>View</v>
      </c>
      <c r="D414" s="38" t="s">
        <v>1614</v>
      </c>
      <c r="E414" s="83">
        <v>0.5954</v>
      </c>
      <c r="F414" s="87" t="str">
        <f t="shared" si="10"/>
        <v>Commodities Broad Basket</v>
      </c>
      <c r="G414" s="71">
        <v>0.0116</v>
      </c>
      <c r="H414" s="72">
        <v>0.0157</v>
      </c>
      <c r="I414" s="72">
        <v>0.0704</v>
      </c>
      <c r="J414" s="72">
        <v>0.1858</v>
      </c>
      <c r="K414" s="72">
        <v>0.4501</v>
      </c>
      <c r="L414" s="72">
        <v>0.1708</v>
      </c>
      <c r="M414" s="72">
        <v>1.353</v>
      </c>
      <c r="N414" s="73">
        <v>0.9836</v>
      </c>
      <c r="O414" s="73">
        <v>1.2027</v>
      </c>
      <c r="P414" s="73">
        <v>1.6498</v>
      </c>
      <c r="Q414" s="72">
        <v>0.2733</v>
      </c>
      <c r="R414" s="89">
        <v>5.03</v>
      </c>
      <c r="S414" s="91">
        <v>23.001643</v>
      </c>
      <c r="T414" s="93">
        <v>22.0</v>
      </c>
      <c r="U414" s="91">
        <v>287.858486</v>
      </c>
      <c r="V414" s="95"/>
      <c r="W414" s="97">
        <v>0.0</v>
      </c>
      <c r="X414" s="99">
        <v>0.0</v>
      </c>
      <c r="Y414" s="100">
        <v>39.0</v>
      </c>
      <c r="Z414" s="100">
        <v>5.0</v>
      </c>
      <c r="AA414" s="97">
        <v>0.0088</v>
      </c>
      <c r="AB414" s="100">
        <v>0.95</v>
      </c>
      <c r="AC414" s="102" t="s">
        <v>1602</v>
      </c>
      <c r="AD414" s="102" t="s">
        <v>1615</v>
      </c>
      <c r="AE414" s="100" t="s">
        <v>110</v>
      </c>
      <c r="AF414" s="103">
        <v>40400.0</v>
      </c>
      <c r="AG414" s="100">
        <v>15.41</v>
      </c>
      <c r="AH414" s="100">
        <v>15.41</v>
      </c>
      <c r="AI414" s="102" t="s">
        <v>110</v>
      </c>
      <c r="AJ414" s="100" t="s">
        <v>110</v>
      </c>
      <c r="AK414" s="102" t="s">
        <v>107</v>
      </c>
      <c r="AL414" s="102" t="s">
        <v>129</v>
      </c>
      <c r="AM414" s="102" t="s">
        <v>1603</v>
      </c>
      <c r="AN414" s="100">
        <v>4170.0</v>
      </c>
      <c r="AO414" s="102" t="s">
        <v>110</v>
      </c>
      <c r="AP414" s="102" t="s">
        <v>110</v>
      </c>
      <c r="AQ414" s="102" t="s">
        <v>110</v>
      </c>
      <c r="AR414" s="102" t="s">
        <v>110</v>
      </c>
      <c r="AS414" s="102" t="s">
        <v>110</v>
      </c>
      <c r="AT414" s="102" t="s">
        <v>110</v>
      </c>
      <c r="AU414" s="102" t="s">
        <v>110</v>
      </c>
      <c r="AV414" s="109" t="s">
        <v>1616</v>
      </c>
      <c r="AW414" s="102" t="s">
        <v>1605</v>
      </c>
      <c r="AX414" s="110" t="s">
        <v>1423</v>
      </c>
      <c r="AY414" s="110" t="s">
        <v>132</v>
      </c>
      <c r="AZ414" s="110" t="s">
        <v>1606</v>
      </c>
    </row>
    <row r="415">
      <c r="A415" s="38">
        <v>411.0</v>
      </c>
      <c r="B415" s="135" t="s">
        <v>1617</v>
      </c>
      <c r="C415" s="82" t="str">
        <f t="shared" si="9"/>
        <v>View</v>
      </c>
      <c r="D415" s="38" t="s">
        <v>1618</v>
      </c>
      <c r="E415" s="83">
        <v>-0.0227</v>
      </c>
      <c r="F415" s="87" t="str">
        <f t="shared" si="10"/>
        <v>Commodities Broad Basket</v>
      </c>
      <c r="G415" s="71">
        <v>0.0092</v>
      </c>
      <c r="H415" s="72">
        <v>0.0193</v>
      </c>
      <c r="I415" s="72">
        <v>0.0624</v>
      </c>
      <c r="J415" s="72">
        <v>0.0791</v>
      </c>
      <c r="K415" s="72">
        <v>0.2321</v>
      </c>
      <c r="L415" s="72">
        <v>0.2248</v>
      </c>
      <c r="M415" s="72">
        <v>1.0063</v>
      </c>
      <c r="N415" s="73">
        <v>0.7081</v>
      </c>
      <c r="O415" s="73">
        <v>-0.0399</v>
      </c>
      <c r="P415" s="73">
        <v>1.2502</v>
      </c>
      <c r="Q415" s="72">
        <v>0.2248</v>
      </c>
      <c r="R415" s="89">
        <v>4.56</v>
      </c>
      <c r="S415" s="91">
        <v>152.080456</v>
      </c>
      <c r="T415" s="93">
        <v>616.0</v>
      </c>
      <c r="U415" s="91">
        <v>4801.828828</v>
      </c>
      <c r="V415" s="95"/>
      <c r="W415" s="97">
        <v>0.0282</v>
      </c>
      <c r="X415" s="99">
        <v>0.0319</v>
      </c>
      <c r="Y415" s="100">
        <v>85.0</v>
      </c>
      <c r="Z415" s="100">
        <v>37.0</v>
      </c>
      <c r="AA415" s="97">
        <v>0.0094</v>
      </c>
      <c r="AB415" s="100">
        <v>0.98</v>
      </c>
      <c r="AC415" s="102" t="s">
        <v>1602</v>
      </c>
      <c r="AD415" s="102" t="s">
        <v>105</v>
      </c>
      <c r="AE415" s="100">
        <v>5.64</v>
      </c>
      <c r="AF415" s="103">
        <v>40326.0</v>
      </c>
      <c r="AG415" s="100">
        <v>11.01</v>
      </c>
      <c r="AH415" s="100">
        <v>3.92</v>
      </c>
      <c r="AI415" s="103">
        <v>46017.0</v>
      </c>
      <c r="AJ415" s="100">
        <v>0.0544</v>
      </c>
      <c r="AK415" s="102" t="s">
        <v>128</v>
      </c>
      <c r="AL415" s="104"/>
      <c r="AM415" s="102" t="s">
        <v>1603</v>
      </c>
      <c r="AN415" s="100">
        <v>4170.0</v>
      </c>
      <c r="AO415" s="102" t="s">
        <v>110</v>
      </c>
      <c r="AP415" s="102" t="s">
        <v>110</v>
      </c>
      <c r="AQ415" s="102">
        <v>0.63756</v>
      </c>
      <c r="AR415" s="102">
        <v>6.0</v>
      </c>
      <c r="AS415" s="102">
        <v>0.0380381</v>
      </c>
      <c r="AT415" s="99">
        <v>0.0464</v>
      </c>
      <c r="AU415" s="102" t="s">
        <v>110</v>
      </c>
      <c r="AV415" s="109" t="s">
        <v>1619</v>
      </c>
      <c r="AW415" s="102" t="s">
        <v>1605</v>
      </c>
      <c r="AX415" s="110" t="s">
        <v>1423</v>
      </c>
      <c r="AY415" s="110" t="s">
        <v>118</v>
      </c>
      <c r="AZ415" s="110" t="s">
        <v>1606</v>
      </c>
    </row>
    <row r="416">
      <c r="A416" s="38">
        <v>412.0</v>
      </c>
      <c r="B416" s="135" t="s">
        <v>1620</v>
      </c>
      <c r="C416" s="82" t="str">
        <f t="shared" si="9"/>
        <v>View</v>
      </c>
      <c r="D416" s="38" t="s">
        <v>1621</v>
      </c>
      <c r="E416" s="83">
        <v>0.1184</v>
      </c>
      <c r="F416" s="87" t="str">
        <f t="shared" si="10"/>
        <v>Commodities Broad Basket</v>
      </c>
      <c r="G416" s="71">
        <v>0.0098</v>
      </c>
      <c r="H416" s="72">
        <v>0.0168</v>
      </c>
      <c r="I416" s="72">
        <v>0.105</v>
      </c>
      <c r="J416" s="72">
        <v>0.166</v>
      </c>
      <c r="K416" s="72">
        <v>0.2657</v>
      </c>
      <c r="L416" s="72">
        <v>0.226</v>
      </c>
      <c r="M416" s="72">
        <v>0.7774</v>
      </c>
      <c r="N416" s="73">
        <v>0.6544</v>
      </c>
      <c r="O416" s="73">
        <v>0.2194</v>
      </c>
      <c r="P416" s="73">
        <v>1.1053</v>
      </c>
      <c r="Q416" s="72">
        <v>0.226</v>
      </c>
      <c r="R416" s="89">
        <v>3.51</v>
      </c>
      <c r="S416" s="91">
        <v>-791.281838</v>
      </c>
      <c r="T416" s="93">
        <v>10.0</v>
      </c>
      <c r="U416" s="91">
        <v>1803.942586</v>
      </c>
      <c r="V416" s="95"/>
      <c r="W416" s="97">
        <v>0.02</v>
      </c>
      <c r="X416" s="99">
        <v>0.1745</v>
      </c>
      <c r="Y416" s="100">
        <v>68.0</v>
      </c>
      <c r="Z416" s="100">
        <v>26.0</v>
      </c>
      <c r="AA416" s="97">
        <v>0.0079</v>
      </c>
      <c r="AB416" s="100">
        <v>0.86</v>
      </c>
      <c r="AC416" s="102" t="s">
        <v>1602</v>
      </c>
      <c r="AD416" s="102" t="s">
        <v>1622</v>
      </c>
      <c r="AE416" s="100" t="s">
        <v>110</v>
      </c>
      <c r="AF416" s="103">
        <v>41569.0</v>
      </c>
      <c r="AG416" s="100">
        <v>12.2</v>
      </c>
      <c r="AH416" s="100">
        <v>12.2</v>
      </c>
      <c r="AI416" s="103">
        <v>46007.0</v>
      </c>
      <c r="AJ416" s="100">
        <v>3.6647</v>
      </c>
      <c r="AK416" s="102" t="s">
        <v>128</v>
      </c>
      <c r="AL416" s="102" t="s">
        <v>279</v>
      </c>
      <c r="AM416" s="102" t="s">
        <v>1603</v>
      </c>
      <c r="AN416" s="100">
        <v>4170.0</v>
      </c>
      <c r="AO416" s="102" t="s">
        <v>110</v>
      </c>
      <c r="AP416" s="102" t="s">
        <v>110</v>
      </c>
      <c r="AQ416" s="102" t="s">
        <v>110</v>
      </c>
      <c r="AR416" s="102" t="s">
        <v>110</v>
      </c>
      <c r="AS416" s="102" t="s">
        <v>110</v>
      </c>
      <c r="AT416" s="99">
        <v>0.0089</v>
      </c>
      <c r="AU416" s="102" t="s">
        <v>110</v>
      </c>
      <c r="AV416" s="109" t="s">
        <v>1623</v>
      </c>
      <c r="AW416" s="102" t="s">
        <v>1605</v>
      </c>
      <c r="AX416" s="110" t="s">
        <v>1423</v>
      </c>
      <c r="AY416" s="110" t="s">
        <v>132</v>
      </c>
      <c r="AZ416" s="110" t="s">
        <v>1606</v>
      </c>
    </row>
    <row r="417">
      <c r="A417" s="38">
        <v>413.0</v>
      </c>
      <c r="B417" s="135" t="s">
        <v>1603</v>
      </c>
      <c r="C417" s="82" t="str">
        <f t="shared" si="9"/>
        <v>View</v>
      </c>
      <c r="D417" s="38" t="s">
        <v>1624</v>
      </c>
      <c r="E417" s="83">
        <v>-0.2551</v>
      </c>
      <c r="F417" s="87" t="str">
        <f t="shared" si="10"/>
        <v>Commodities Broad Basket</v>
      </c>
      <c r="G417" s="71">
        <v>0.0048</v>
      </c>
      <c r="H417" s="72">
        <v>0.0175</v>
      </c>
      <c r="I417" s="72">
        <v>0.0433</v>
      </c>
      <c r="J417" s="72">
        <v>0.0706</v>
      </c>
      <c r="K417" s="72">
        <v>0.1268</v>
      </c>
      <c r="L417" s="72">
        <v>0.2932</v>
      </c>
      <c r="M417" s="72">
        <v>0.7028</v>
      </c>
      <c r="N417" s="73">
        <v>0.4661</v>
      </c>
      <c r="O417" s="73">
        <v>-0.459</v>
      </c>
      <c r="P417" s="73">
        <v>0.8349</v>
      </c>
      <c r="Q417" s="72">
        <v>0.2932</v>
      </c>
      <c r="R417" s="89">
        <v>2.43</v>
      </c>
      <c r="S417" s="91">
        <v>-6.973444</v>
      </c>
      <c r="T417" s="93">
        <v>152.0</v>
      </c>
      <c r="U417" s="91">
        <v>621.752379</v>
      </c>
      <c r="V417" s="100" t="s">
        <v>156</v>
      </c>
      <c r="W417" s="97">
        <v>0.0334</v>
      </c>
      <c r="X417" s="99">
        <v>0.0761</v>
      </c>
      <c r="Y417" s="100">
        <v>98.0</v>
      </c>
      <c r="Z417" s="100">
        <v>88.0</v>
      </c>
      <c r="AA417" s="97">
        <v>0.0098</v>
      </c>
      <c r="AB417" s="100">
        <v>0.94</v>
      </c>
      <c r="AC417" s="102" t="s">
        <v>1602</v>
      </c>
      <c r="AD417" s="102" t="s">
        <v>139</v>
      </c>
      <c r="AE417" s="100" t="s">
        <v>110</v>
      </c>
      <c r="AF417" s="103">
        <v>41927.0</v>
      </c>
      <c r="AG417" s="100">
        <v>9.19</v>
      </c>
      <c r="AH417" s="100">
        <v>0.51</v>
      </c>
      <c r="AI417" s="103">
        <v>46007.0</v>
      </c>
      <c r="AJ417" s="100">
        <v>1.9271</v>
      </c>
      <c r="AK417" s="102" t="s">
        <v>107</v>
      </c>
      <c r="AL417" s="102" t="s">
        <v>279</v>
      </c>
      <c r="AM417" s="102" t="s">
        <v>1603</v>
      </c>
      <c r="AN417" s="100">
        <v>4170.0</v>
      </c>
      <c r="AO417" s="102" t="s">
        <v>110</v>
      </c>
      <c r="AP417" s="102" t="s">
        <v>110</v>
      </c>
      <c r="AQ417" s="102" t="s">
        <v>110</v>
      </c>
      <c r="AR417" s="102" t="s">
        <v>110</v>
      </c>
      <c r="AS417" s="102" t="s">
        <v>110</v>
      </c>
      <c r="AT417" s="102" t="s">
        <v>110</v>
      </c>
      <c r="AU417" s="102" t="s">
        <v>110</v>
      </c>
      <c r="AV417" s="109" t="s">
        <v>1625</v>
      </c>
      <c r="AW417" s="102" t="s">
        <v>1605</v>
      </c>
      <c r="AX417" s="110" t="s">
        <v>1423</v>
      </c>
      <c r="AY417" s="110" t="s">
        <v>132</v>
      </c>
      <c r="AZ417" s="110" t="s">
        <v>1606</v>
      </c>
    </row>
    <row r="418">
      <c r="A418" s="38">
        <v>414.0</v>
      </c>
      <c r="B418" s="135" t="s">
        <v>1626</v>
      </c>
      <c r="C418" s="82" t="str">
        <f t="shared" si="9"/>
        <v>View</v>
      </c>
      <c r="D418" s="38" t="s">
        <v>1627</v>
      </c>
      <c r="E418" s="83">
        <v>1.9428</v>
      </c>
      <c r="F418" s="87" t="str">
        <f t="shared" si="10"/>
        <v>Commodities Focused</v>
      </c>
      <c r="G418" s="71">
        <v>0.001</v>
      </c>
      <c r="H418" s="72">
        <v>0.0308</v>
      </c>
      <c r="I418" s="72">
        <v>0.3325</v>
      </c>
      <c r="J418" s="72">
        <v>0.6832</v>
      </c>
      <c r="K418" s="72">
        <v>1.4176</v>
      </c>
      <c r="L418" s="72">
        <v>0.1262</v>
      </c>
      <c r="M418" s="72">
        <v>1.2669</v>
      </c>
      <c r="N418" s="73">
        <v>0.9743</v>
      </c>
      <c r="O418" s="73">
        <v>5.2421</v>
      </c>
      <c r="P418" s="73">
        <v>2.1134</v>
      </c>
      <c r="Q418" s="72">
        <v>0.2163</v>
      </c>
      <c r="R418" s="89">
        <v>5.8</v>
      </c>
      <c r="S418" s="91">
        <v>4139.729965</v>
      </c>
      <c r="T418" s="93">
        <v>2.0</v>
      </c>
      <c r="U418" s="91">
        <v>25287.51782</v>
      </c>
      <c r="V418" s="95"/>
      <c r="W418" s="97">
        <v>0.0</v>
      </c>
      <c r="X418" s="99">
        <v>0.0</v>
      </c>
      <c r="Y418" s="100" t="s">
        <v>110</v>
      </c>
      <c r="Z418" s="100" t="s">
        <v>110</v>
      </c>
      <c r="AA418" s="97">
        <v>0.0102</v>
      </c>
      <c r="AB418" s="100">
        <v>0.16</v>
      </c>
      <c r="AC418" s="102" t="s">
        <v>1602</v>
      </c>
      <c r="AD418" s="102" t="s">
        <v>1628</v>
      </c>
      <c r="AE418" s="100" t="s">
        <v>110</v>
      </c>
      <c r="AF418" s="103">
        <v>43276.0</v>
      </c>
      <c r="AG418" s="100">
        <v>7.53</v>
      </c>
      <c r="AH418" s="100">
        <v>7.53</v>
      </c>
      <c r="AI418" s="102" t="s">
        <v>110</v>
      </c>
      <c r="AJ418" s="100" t="s">
        <v>110</v>
      </c>
      <c r="AK418" s="102" t="s">
        <v>107</v>
      </c>
      <c r="AL418" s="102" t="s">
        <v>129</v>
      </c>
      <c r="AM418" s="102" t="s">
        <v>1603</v>
      </c>
      <c r="AN418" s="100">
        <v>4200.0</v>
      </c>
      <c r="AO418" s="102" t="s">
        <v>110</v>
      </c>
      <c r="AP418" s="102" t="s">
        <v>110</v>
      </c>
      <c r="AQ418" s="102" t="s">
        <v>110</v>
      </c>
      <c r="AR418" s="102" t="s">
        <v>110</v>
      </c>
      <c r="AS418" s="102" t="s">
        <v>110</v>
      </c>
      <c r="AT418" s="102" t="s">
        <v>110</v>
      </c>
      <c r="AU418" s="102" t="s">
        <v>110</v>
      </c>
      <c r="AV418" s="109" t="s">
        <v>1629</v>
      </c>
      <c r="AW418" s="102" t="s">
        <v>1630</v>
      </c>
      <c r="AX418" s="110" t="s">
        <v>1423</v>
      </c>
      <c r="AY418" s="110" t="s">
        <v>132</v>
      </c>
      <c r="AZ418" s="110" t="s">
        <v>1631</v>
      </c>
    </row>
    <row r="419">
      <c r="A419" s="38">
        <v>415.0</v>
      </c>
      <c r="B419" s="135" t="s">
        <v>1632</v>
      </c>
      <c r="C419" s="82" t="str">
        <f t="shared" si="9"/>
        <v>View</v>
      </c>
      <c r="D419" s="38" t="s">
        <v>1633</v>
      </c>
      <c r="E419" s="83">
        <v>1.9345</v>
      </c>
      <c r="F419" s="87" t="str">
        <f t="shared" si="10"/>
        <v>Commodities Focused</v>
      </c>
      <c r="G419" s="71">
        <v>0.0017</v>
      </c>
      <c r="H419" s="72">
        <v>0.0311</v>
      </c>
      <c r="I419" s="72">
        <v>0.3324</v>
      </c>
      <c r="J419" s="72">
        <v>0.6831</v>
      </c>
      <c r="K419" s="72">
        <v>1.4131</v>
      </c>
      <c r="L419" s="72">
        <v>0.1253</v>
      </c>
      <c r="M419" s="72">
        <v>1.2594</v>
      </c>
      <c r="N419" s="73">
        <v>0.9704</v>
      </c>
      <c r="O419" s="73">
        <v>5.1696</v>
      </c>
      <c r="P419" s="73">
        <v>2.0952</v>
      </c>
      <c r="Q419" s="72">
        <v>0.2153</v>
      </c>
      <c r="R419" s="89">
        <v>5.8</v>
      </c>
      <c r="S419" s="91">
        <v>43.699894</v>
      </c>
      <c r="T419" s="93">
        <v>1.0</v>
      </c>
      <c r="U419" s="91">
        <v>1543.511011</v>
      </c>
      <c r="V419" s="95"/>
      <c r="W419" s="97">
        <v>0.0</v>
      </c>
      <c r="X419" s="99">
        <v>0.0</v>
      </c>
      <c r="Y419" s="100">
        <v>29.0</v>
      </c>
      <c r="Z419" s="100">
        <v>15.0</v>
      </c>
      <c r="AA419" s="97">
        <v>0.0102</v>
      </c>
      <c r="AB419" s="100">
        <v>0.16</v>
      </c>
      <c r="AC419" s="102" t="s">
        <v>1602</v>
      </c>
      <c r="AD419" s="102" t="s">
        <v>1628</v>
      </c>
      <c r="AE419" s="100" t="s">
        <v>110</v>
      </c>
      <c r="AF419" s="103">
        <v>42970.0</v>
      </c>
      <c r="AG419" s="100">
        <v>8.36</v>
      </c>
      <c r="AH419" s="100">
        <v>8.36</v>
      </c>
      <c r="AI419" s="102" t="s">
        <v>110</v>
      </c>
      <c r="AJ419" s="100" t="s">
        <v>110</v>
      </c>
      <c r="AK419" s="102" t="s">
        <v>107</v>
      </c>
      <c r="AL419" s="102" t="s">
        <v>129</v>
      </c>
      <c r="AM419" s="102" t="s">
        <v>1603</v>
      </c>
      <c r="AN419" s="100">
        <v>4200.0</v>
      </c>
      <c r="AO419" s="102" t="s">
        <v>110</v>
      </c>
      <c r="AP419" s="102" t="s">
        <v>110</v>
      </c>
      <c r="AQ419" s="102" t="s">
        <v>110</v>
      </c>
      <c r="AR419" s="102" t="s">
        <v>110</v>
      </c>
      <c r="AS419" s="102" t="s">
        <v>110</v>
      </c>
      <c r="AT419" s="102" t="s">
        <v>110</v>
      </c>
      <c r="AU419" s="102" t="s">
        <v>110</v>
      </c>
      <c r="AV419" s="109" t="s">
        <v>1634</v>
      </c>
      <c r="AW419" s="102" t="s">
        <v>1630</v>
      </c>
      <c r="AX419" s="110" t="s">
        <v>1423</v>
      </c>
      <c r="AY419" s="110" t="s">
        <v>132</v>
      </c>
      <c r="AZ419" s="110" t="s">
        <v>1631</v>
      </c>
    </row>
    <row r="420">
      <c r="A420" s="38">
        <v>416.0</v>
      </c>
      <c r="B420" s="135" t="s">
        <v>1635</v>
      </c>
      <c r="C420" s="82" t="str">
        <f t="shared" si="9"/>
        <v>View</v>
      </c>
      <c r="D420" s="38" t="s">
        <v>1636</v>
      </c>
      <c r="E420" s="83">
        <v>1.9294</v>
      </c>
      <c r="F420" s="87" t="str">
        <f t="shared" si="10"/>
        <v>Commodities Focused</v>
      </c>
      <c r="G420" s="71">
        <v>0.0017</v>
      </c>
      <c r="H420" s="72">
        <v>0.0312</v>
      </c>
      <c r="I420" s="72">
        <v>0.3325</v>
      </c>
      <c r="J420" s="72">
        <v>0.6823</v>
      </c>
      <c r="K420" s="72">
        <v>1.4137</v>
      </c>
      <c r="L420" s="72">
        <v>0.1264</v>
      </c>
      <c r="M420" s="72">
        <v>1.2616</v>
      </c>
      <c r="N420" s="73">
        <v>0.9686</v>
      </c>
      <c r="O420" s="73">
        <v>5.1854</v>
      </c>
      <c r="P420" s="73">
        <v>2.0968</v>
      </c>
      <c r="Q420" s="72">
        <v>0.2156</v>
      </c>
      <c r="R420" s="89">
        <v>5.78</v>
      </c>
      <c r="S420" s="91">
        <v>504.347951</v>
      </c>
      <c r="T420" s="93">
        <v>1.0</v>
      </c>
      <c r="U420" s="91">
        <v>7585.090906</v>
      </c>
      <c r="V420" s="95"/>
      <c r="W420" s="97">
        <v>0.0</v>
      </c>
      <c r="X420" s="99">
        <v>0.0</v>
      </c>
      <c r="Y420" s="100">
        <v>31.0</v>
      </c>
      <c r="Z420" s="100">
        <v>13.0</v>
      </c>
      <c r="AA420" s="97">
        <v>0.0102</v>
      </c>
      <c r="AB420" s="100">
        <v>0.16</v>
      </c>
      <c r="AC420" s="102" t="s">
        <v>1602</v>
      </c>
      <c r="AD420" s="102" t="s">
        <v>1628</v>
      </c>
      <c r="AE420" s="100" t="s">
        <v>110</v>
      </c>
      <c r="AF420" s="103">
        <v>40065.0</v>
      </c>
      <c r="AG420" s="100">
        <v>16.32</v>
      </c>
      <c r="AH420" s="100">
        <v>16.32</v>
      </c>
      <c r="AI420" s="102" t="s">
        <v>110</v>
      </c>
      <c r="AJ420" s="100" t="s">
        <v>110</v>
      </c>
      <c r="AK420" s="102" t="s">
        <v>107</v>
      </c>
      <c r="AL420" s="102" t="s">
        <v>129</v>
      </c>
      <c r="AM420" s="102" t="s">
        <v>1603</v>
      </c>
      <c r="AN420" s="100">
        <v>4200.0</v>
      </c>
      <c r="AO420" s="102" t="s">
        <v>110</v>
      </c>
      <c r="AP420" s="102" t="s">
        <v>110</v>
      </c>
      <c r="AQ420" s="102" t="s">
        <v>110</v>
      </c>
      <c r="AR420" s="102" t="s">
        <v>110</v>
      </c>
      <c r="AS420" s="102" t="s">
        <v>110</v>
      </c>
      <c r="AT420" s="102" t="s">
        <v>110</v>
      </c>
      <c r="AU420" s="102" t="s">
        <v>110</v>
      </c>
      <c r="AV420" s="109" t="s">
        <v>1637</v>
      </c>
      <c r="AW420" s="102" t="s">
        <v>1630</v>
      </c>
      <c r="AX420" s="110" t="s">
        <v>1423</v>
      </c>
      <c r="AY420" s="110" t="s">
        <v>132</v>
      </c>
      <c r="AZ420" s="110" t="s">
        <v>1631</v>
      </c>
    </row>
    <row r="421">
      <c r="A421" s="38">
        <v>417.0</v>
      </c>
      <c r="B421" s="135" t="s">
        <v>1638</v>
      </c>
      <c r="C421" s="82" t="str">
        <f t="shared" si="9"/>
        <v>View</v>
      </c>
      <c r="D421" s="38" t="s">
        <v>1639</v>
      </c>
      <c r="E421" s="83">
        <v>1.7321</v>
      </c>
      <c r="F421" s="87" t="str">
        <f t="shared" si="10"/>
        <v>Digital Assets</v>
      </c>
      <c r="G421" s="71">
        <v>0.015</v>
      </c>
      <c r="H421" s="72">
        <v>0.0768</v>
      </c>
      <c r="I421" s="72">
        <v>-0.1448</v>
      </c>
      <c r="J421" s="72">
        <v>-0.0565</v>
      </c>
      <c r="K421" s="72">
        <v>8.7686</v>
      </c>
      <c r="L421" s="72">
        <v>0.8554</v>
      </c>
      <c r="M421" s="72">
        <v>1.0945</v>
      </c>
      <c r="N421" s="73">
        <v>0.2196</v>
      </c>
      <c r="O421" s="73">
        <v>5.5364</v>
      </c>
      <c r="P421" s="73">
        <v>0.4766</v>
      </c>
      <c r="Q421" s="72">
        <v>0.8624</v>
      </c>
      <c r="R421" s="89">
        <v>1.62</v>
      </c>
      <c r="S421" s="91">
        <v>-1933.951517</v>
      </c>
      <c r="T421" s="93">
        <v>1.0</v>
      </c>
      <c r="U421" s="91">
        <v>15533.97722</v>
      </c>
      <c r="V421" s="95"/>
      <c r="W421" s="97">
        <v>0.0</v>
      </c>
      <c r="X421" s="99">
        <v>0.0</v>
      </c>
      <c r="Y421" s="100" t="s">
        <v>110</v>
      </c>
      <c r="Z421" s="100" t="s">
        <v>110</v>
      </c>
      <c r="AA421" s="97">
        <v>0.035</v>
      </c>
      <c r="AB421" s="100">
        <v>2.17</v>
      </c>
      <c r="AC421" s="102" t="s">
        <v>1277</v>
      </c>
      <c r="AD421" s="102" t="s">
        <v>1640</v>
      </c>
      <c r="AE421" s="100" t="s">
        <v>110</v>
      </c>
      <c r="AF421" s="103">
        <v>41542.0</v>
      </c>
      <c r="AG421" s="100">
        <v>12.28</v>
      </c>
      <c r="AH421" s="100">
        <v>12.28</v>
      </c>
      <c r="AI421" s="103">
        <v>43072.0</v>
      </c>
      <c r="AJ421" s="100" t="s">
        <v>110</v>
      </c>
      <c r="AK421" s="102" t="s">
        <v>107</v>
      </c>
      <c r="AL421" s="102" t="s">
        <v>129</v>
      </c>
      <c r="AM421" s="102" t="s">
        <v>1641</v>
      </c>
      <c r="AN421" s="100">
        <v>4210.0</v>
      </c>
      <c r="AO421" s="102" t="s">
        <v>110</v>
      </c>
      <c r="AP421" s="102" t="s">
        <v>110</v>
      </c>
      <c r="AQ421" s="102" t="s">
        <v>110</v>
      </c>
      <c r="AR421" s="102" t="s">
        <v>110</v>
      </c>
      <c r="AS421" s="102" t="s">
        <v>110</v>
      </c>
      <c r="AT421" s="102" t="s">
        <v>110</v>
      </c>
      <c r="AU421" s="102" t="s">
        <v>110</v>
      </c>
      <c r="AV421" s="109" t="s">
        <v>1642</v>
      </c>
      <c r="AW421" s="102" t="s">
        <v>1643</v>
      </c>
      <c r="AX421" s="110" t="s">
        <v>1423</v>
      </c>
      <c r="AY421" s="110" t="s">
        <v>132</v>
      </c>
      <c r="AZ421" s="110" t="s">
        <v>1644</v>
      </c>
    </row>
    <row r="422">
      <c r="A422" s="38">
        <v>418.0</v>
      </c>
      <c r="B422" s="135" t="s">
        <v>1645</v>
      </c>
      <c r="C422" s="82" t="str">
        <f t="shared" si="9"/>
        <v>View</v>
      </c>
      <c r="D422" s="38" t="s">
        <v>1646</v>
      </c>
      <c r="E422" s="83">
        <v>0.991</v>
      </c>
      <c r="F422" s="87" t="str">
        <f t="shared" si="10"/>
        <v>Digital Assets</v>
      </c>
      <c r="G422" s="71">
        <v>0.025</v>
      </c>
      <c r="H422" s="72">
        <v>0.0882</v>
      </c>
      <c r="I422" s="72">
        <v>0.2439</v>
      </c>
      <c r="J422" s="72">
        <v>-0.1224</v>
      </c>
      <c r="K422" s="72">
        <v>5.2403</v>
      </c>
      <c r="L422" s="72">
        <v>0.8963</v>
      </c>
      <c r="M422" s="72">
        <v>1.4301</v>
      </c>
      <c r="N422" s="73">
        <v>0.1208</v>
      </c>
      <c r="O422" s="73">
        <v>2.8341</v>
      </c>
      <c r="P422" s="73">
        <v>0.2912</v>
      </c>
      <c r="Q422" s="72">
        <v>0.9268</v>
      </c>
      <c r="R422" s="89">
        <v>1.06</v>
      </c>
      <c r="S422" s="91">
        <v>-748.315119</v>
      </c>
      <c r="T422" s="93">
        <v>1.0</v>
      </c>
      <c r="U422" s="91">
        <v>2993.659776</v>
      </c>
      <c r="V422" s="95"/>
      <c r="W422" s="97">
        <v>0.0</v>
      </c>
      <c r="X422" s="99">
        <v>0.0</v>
      </c>
      <c r="Y422" s="100">
        <v>58.0</v>
      </c>
      <c r="Z422" s="100">
        <v>60.0</v>
      </c>
      <c r="AA422" s="97">
        <v>0.049</v>
      </c>
      <c r="AB422" s="100">
        <v>3.51</v>
      </c>
      <c r="AC422" s="102" t="s">
        <v>1277</v>
      </c>
      <c r="AD422" s="102" t="s">
        <v>1647</v>
      </c>
      <c r="AE422" s="100" t="s">
        <v>110</v>
      </c>
      <c r="AF422" s="103">
        <v>43083.0</v>
      </c>
      <c r="AG422" s="100">
        <v>8.05</v>
      </c>
      <c r="AH422" s="100">
        <v>8.05</v>
      </c>
      <c r="AI422" s="102" t="s">
        <v>110</v>
      </c>
      <c r="AJ422" s="100" t="s">
        <v>110</v>
      </c>
      <c r="AK422" s="102" t="s">
        <v>107</v>
      </c>
      <c r="AL422" s="102" t="s">
        <v>129</v>
      </c>
      <c r="AM422" s="102" t="s">
        <v>1641</v>
      </c>
      <c r="AN422" s="100">
        <v>4210.0</v>
      </c>
      <c r="AO422" s="102" t="s">
        <v>110</v>
      </c>
      <c r="AP422" s="102" t="s">
        <v>110</v>
      </c>
      <c r="AQ422" s="102" t="s">
        <v>110</v>
      </c>
      <c r="AR422" s="102" t="s">
        <v>110</v>
      </c>
      <c r="AS422" s="102" t="s">
        <v>110</v>
      </c>
      <c r="AT422" s="102" t="s">
        <v>110</v>
      </c>
      <c r="AU422" s="102" t="s">
        <v>110</v>
      </c>
      <c r="AV422" s="109" t="s">
        <v>1648</v>
      </c>
      <c r="AW422" s="102" t="s">
        <v>1643</v>
      </c>
      <c r="AX422" s="110" t="s">
        <v>1423</v>
      </c>
      <c r="AY422" s="110" t="s">
        <v>132</v>
      </c>
      <c r="AZ422" s="110" t="s">
        <v>1644</v>
      </c>
    </row>
    <row r="423">
      <c r="A423" s="38">
        <v>419.0</v>
      </c>
      <c r="B423" s="135" t="s">
        <v>1649</v>
      </c>
      <c r="C423" s="82" t="str">
        <f t="shared" si="9"/>
        <v>View</v>
      </c>
      <c r="D423" s="38" t="s">
        <v>1650</v>
      </c>
      <c r="E423" s="83">
        <v>1.4841</v>
      </c>
      <c r="F423" s="87" t="str">
        <f t="shared" si="10"/>
        <v>Digital Assets</v>
      </c>
      <c r="G423" s="71">
        <v>0.0075</v>
      </c>
      <c r="H423" s="72">
        <v>0.0914</v>
      </c>
      <c r="I423" s="72">
        <v>-0.0564</v>
      </c>
      <c r="J423" s="72">
        <v>0.0164</v>
      </c>
      <c r="K423" s="72">
        <v>9.6088</v>
      </c>
      <c r="L423" s="72">
        <v>0.9599</v>
      </c>
      <c r="M423" s="72">
        <v>0.4235</v>
      </c>
      <c r="N423" s="73">
        <v>-0.0407</v>
      </c>
      <c r="O423" s="73">
        <v>5.579</v>
      </c>
      <c r="P423" s="73">
        <v>-0.0973</v>
      </c>
      <c r="Q423" s="72">
        <v>0.9646</v>
      </c>
      <c r="R423" s="89">
        <v>-0.03</v>
      </c>
      <c r="S423" s="91">
        <v>-166.3627</v>
      </c>
      <c r="T423" s="93">
        <v>11.0</v>
      </c>
      <c r="U423" s="91">
        <v>1124.91781</v>
      </c>
      <c r="V423" s="95"/>
      <c r="W423" s="97">
        <v>0.0</v>
      </c>
      <c r="X423" s="99">
        <v>0.0</v>
      </c>
      <c r="Y423" s="100">
        <v>57.0</v>
      </c>
      <c r="Z423" s="100">
        <v>32.0</v>
      </c>
      <c r="AA423" s="97">
        <v>0.0368</v>
      </c>
      <c r="AB423" s="100">
        <v>2.63</v>
      </c>
      <c r="AC423" s="102" t="s">
        <v>233</v>
      </c>
      <c r="AD423" s="102" t="s">
        <v>1651</v>
      </c>
      <c r="AE423" s="100" t="s">
        <v>110</v>
      </c>
      <c r="AF423" s="103">
        <v>43061.0</v>
      </c>
      <c r="AG423" s="100">
        <v>8.11</v>
      </c>
      <c r="AH423" s="100">
        <v>8.11</v>
      </c>
      <c r="AI423" s="102" t="s">
        <v>110</v>
      </c>
      <c r="AJ423" s="100" t="s">
        <v>110</v>
      </c>
      <c r="AK423" s="102" t="s">
        <v>1234</v>
      </c>
      <c r="AL423" s="102" t="s">
        <v>129</v>
      </c>
      <c r="AM423" s="102" t="s">
        <v>1641</v>
      </c>
      <c r="AN423" s="100">
        <v>4210.0</v>
      </c>
      <c r="AO423" s="102" t="s">
        <v>110</v>
      </c>
      <c r="AP423" s="102" t="s">
        <v>110</v>
      </c>
      <c r="AQ423" s="102" t="s">
        <v>110</v>
      </c>
      <c r="AR423" s="102" t="s">
        <v>110</v>
      </c>
      <c r="AS423" s="102" t="s">
        <v>110</v>
      </c>
      <c r="AT423" s="102" t="s">
        <v>110</v>
      </c>
      <c r="AU423" s="102" t="s">
        <v>110</v>
      </c>
      <c r="AV423" s="109" t="s">
        <v>1652</v>
      </c>
      <c r="AW423" s="102" t="s">
        <v>1643</v>
      </c>
      <c r="AX423" s="110" t="s">
        <v>1423</v>
      </c>
      <c r="AY423" s="110" t="s">
        <v>132</v>
      </c>
      <c r="AZ423" s="110" t="s">
        <v>1644</v>
      </c>
    </row>
    <row r="424">
      <c r="A424" s="38">
        <v>420.0</v>
      </c>
      <c r="B424" s="135" t="s">
        <v>1653</v>
      </c>
      <c r="C424" s="82" t="str">
        <f t="shared" si="9"/>
        <v>View</v>
      </c>
      <c r="D424" s="38" t="s">
        <v>1654</v>
      </c>
      <c r="E424" s="83">
        <v>0.2757</v>
      </c>
      <c r="F424" s="87" t="str">
        <f t="shared" si="10"/>
        <v>Multi-Asset Leveraged</v>
      </c>
      <c r="G424" s="71">
        <v>0.0126</v>
      </c>
      <c r="H424" s="72">
        <v>0.0203</v>
      </c>
      <c r="I424" s="72">
        <v>0.1473</v>
      </c>
      <c r="J424" s="72">
        <v>0.0513</v>
      </c>
      <c r="K424" s="72">
        <v>0.2683</v>
      </c>
      <c r="L424" s="72">
        <v>0.1766</v>
      </c>
      <c r="M424" s="72">
        <v>0.5719</v>
      </c>
      <c r="N424" s="73">
        <v>0.6184</v>
      </c>
      <c r="O424" s="73">
        <v>0.3562</v>
      </c>
      <c r="P424" s="73">
        <v>0.8816</v>
      </c>
      <c r="Q424" s="72">
        <v>0.1766</v>
      </c>
      <c r="R424" s="89">
        <v>3.12</v>
      </c>
      <c r="S424" s="91">
        <v>-158.952839</v>
      </c>
      <c r="T424" s="93">
        <v>13.0</v>
      </c>
      <c r="U424" s="91">
        <v>741.513455</v>
      </c>
      <c r="V424" s="95"/>
      <c r="W424" s="97">
        <v>0.0</v>
      </c>
      <c r="X424" s="99">
        <v>0.0072</v>
      </c>
      <c r="Y424" s="100" t="s">
        <v>110</v>
      </c>
      <c r="Z424" s="100" t="s">
        <v>110</v>
      </c>
      <c r="AA424" s="97">
        <v>0.0069</v>
      </c>
      <c r="AB424" s="100">
        <v>0.32</v>
      </c>
      <c r="AC424" s="102" t="s">
        <v>233</v>
      </c>
      <c r="AD424" s="102" t="s">
        <v>1655</v>
      </c>
      <c r="AE424" s="100">
        <v>23.23</v>
      </c>
      <c r="AF424" s="103">
        <v>43829.0</v>
      </c>
      <c r="AG424" s="100">
        <v>6.01</v>
      </c>
      <c r="AH424" s="100">
        <v>6.01</v>
      </c>
      <c r="AI424" s="103">
        <v>45996.0</v>
      </c>
      <c r="AJ424" s="100">
        <v>0.1087</v>
      </c>
      <c r="AK424" s="102" t="s">
        <v>107</v>
      </c>
      <c r="AL424" s="104"/>
      <c r="AM424" s="102" t="s">
        <v>1641</v>
      </c>
      <c r="AN424" s="100">
        <v>4210.1</v>
      </c>
      <c r="AO424" s="102" t="s">
        <v>110</v>
      </c>
      <c r="AP424" s="102" t="s">
        <v>110</v>
      </c>
      <c r="AQ424" s="102" t="s">
        <v>110</v>
      </c>
      <c r="AR424" s="102" t="s">
        <v>110</v>
      </c>
      <c r="AS424" s="102" t="s">
        <v>110</v>
      </c>
      <c r="AT424" s="102" t="s">
        <v>110</v>
      </c>
      <c r="AU424" s="102" t="s">
        <v>110</v>
      </c>
      <c r="AV424" s="109" t="s">
        <v>1656</v>
      </c>
      <c r="AW424" s="102" t="s">
        <v>1657</v>
      </c>
      <c r="AX424" s="110" t="s">
        <v>1423</v>
      </c>
      <c r="AY424" s="110" t="s">
        <v>118</v>
      </c>
      <c r="AZ424" s="110" t="s">
        <v>1658</v>
      </c>
    </row>
    <row r="425">
      <c r="A425" s="38">
        <v>421.0</v>
      </c>
      <c r="B425" s="135" t="s">
        <v>1659</v>
      </c>
      <c r="C425" s="82" t="str">
        <f t="shared" si="9"/>
        <v>View</v>
      </c>
      <c r="D425" s="38" t="s">
        <v>1660</v>
      </c>
      <c r="E425" s="83">
        <v>0.0675</v>
      </c>
      <c r="F425" s="87" t="str">
        <f t="shared" si="10"/>
        <v>Multi-Asset Leveraged</v>
      </c>
      <c r="G425" s="71">
        <v>0.02</v>
      </c>
      <c r="H425" s="72">
        <v>0.0188</v>
      </c>
      <c r="I425" s="72">
        <v>0.0395</v>
      </c>
      <c r="J425" s="72">
        <v>0.0451</v>
      </c>
      <c r="K425" s="72">
        <v>0.2352</v>
      </c>
      <c r="L425" s="72">
        <v>0.1559</v>
      </c>
      <c r="M425" s="72">
        <v>0.5093</v>
      </c>
      <c r="N425" s="73">
        <v>0.446</v>
      </c>
      <c r="O425" s="73">
        <v>0.0943</v>
      </c>
      <c r="P425" s="73">
        <v>0.7022</v>
      </c>
      <c r="Q425" s="72">
        <v>0.1559</v>
      </c>
      <c r="R425" s="89">
        <v>3.09</v>
      </c>
      <c r="S425" s="91">
        <v>-119.694295</v>
      </c>
      <c r="T425" s="93">
        <v>170.0</v>
      </c>
      <c r="U425" s="91">
        <v>8476.258605</v>
      </c>
      <c r="V425" s="95"/>
      <c r="W425" s="97">
        <v>0.0</v>
      </c>
      <c r="X425" s="99">
        <v>0.0177</v>
      </c>
      <c r="Y425" s="100" t="s">
        <v>110</v>
      </c>
      <c r="Z425" s="100" t="s">
        <v>110</v>
      </c>
      <c r="AA425" s="97">
        <v>0.0073</v>
      </c>
      <c r="AB425" s="100">
        <v>0.1</v>
      </c>
      <c r="AC425" s="102" t="s">
        <v>233</v>
      </c>
      <c r="AD425" s="102" t="s">
        <v>105</v>
      </c>
      <c r="AE425" s="100">
        <v>21.41</v>
      </c>
      <c r="AF425" s="103">
        <v>35461.0</v>
      </c>
      <c r="AG425" s="100">
        <v>10.02</v>
      </c>
      <c r="AH425" s="100">
        <v>1.75</v>
      </c>
      <c r="AI425" s="103">
        <v>45835.0</v>
      </c>
      <c r="AJ425" s="100">
        <v>1.0E-4</v>
      </c>
      <c r="AK425" s="102" t="s">
        <v>107</v>
      </c>
      <c r="AL425" s="104"/>
      <c r="AM425" s="102" t="s">
        <v>1641</v>
      </c>
      <c r="AN425" s="100">
        <v>4210.1</v>
      </c>
      <c r="AO425" s="102" t="s">
        <v>110</v>
      </c>
      <c r="AP425" s="102" t="s">
        <v>110</v>
      </c>
      <c r="AQ425" s="102" t="s">
        <v>110</v>
      </c>
      <c r="AR425" s="102" t="s">
        <v>110</v>
      </c>
      <c r="AS425" s="102" t="s">
        <v>110</v>
      </c>
      <c r="AT425" s="99">
        <v>0.0159</v>
      </c>
      <c r="AU425" s="102" t="s">
        <v>110</v>
      </c>
      <c r="AV425" s="109" t="s">
        <v>1661</v>
      </c>
      <c r="AW425" s="102" t="s">
        <v>1657</v>
      </c>
      <c r="AX425" s="110" t="s">
        <v>1423</v>
      </c>
      <c r="AY425" s="110" t="s">
        <v>118</v>
      </c>
      <c r="AZ425" s="110" t="s">
        <v>1658</v>
      </c>
    </row>
    <row r="426">
      <c r="A426" s="38">
        <v>422.0</v>
      </c>
      <c r="B426" s="135" t="s">
        <v>1662</v>
      </c>
      <c r="C426" s="82" t="str">
        <f t="shared" si="9"/>
        <v>View</v>
      </c>
      <c r="D426" s="38" t="s">
        <v>1663</v>
      </c>
      <c r="E426" s="83">
        <v>0.223</v>
      </c>
      <c r="F426" s="87" t="str">
        <f t="shared" si="10"/>
        <v>Multi-Asset Leveraged</v>
      </c>
      <c r="G426" s="71">
        <v>0.0179</v>
      </c>
      <c r="H426" s="72">
        <v>0.0212</v>
      </c>
      <c r="I426" s="72">
        <v>0.1634</v>
      </c>
      <c r="J426" s="72">
        <v>0.0981</v>
      </c>
      <c r="K426" s="72">
        <v>0.266</v>
      </c>
      <c r="L426" s="72">
        <v>0.1919</v>
      </c>
      <c r="M426" s="72">
        <v>0.4984</v>
      </c>
      <c r="N426" s="73">
        <v>0.4611</v>
      </c>
      <c r="O426" s="73">
        <v>0.2658</v>
      </c>
      <c r="P426" s="73">
        <v>0.6036</v>
      </c>
      <c r="Q426" s="72">
        <v>0.1919</v>
      </c>
      <c r="R426" s="89">
        <v>2.51</v>
      </c>
      <c r="S426" s="91">
        <v>-176.93973</v>
      </c>
      <c r="T426" s="93">
        <v>448.0</v>
      </c>
      <c r="U426" s="91">
        <v>880.437032</v>
      </c>
      <c r="V426" s="95"/>
      <c r="W426" s="97">
        <v>0.0</v>
      </c>
      <c r="X426" s="99">
        <v>0.0196</v>
      </c>
      <c r="Y426" s="100" t="s">
        <v>110</v>
      </c>
      <c r="Z426" s="100" t="s">
        <v>110</v>
      </c>
      <c r="AA426" s="97">
        <v>0.0079</v>
      </c>
      <c r="AB426" s="100">
        <v>0.31</v>
      </c>
      <c r="AC426" s="102" t="s">
        <v>233</v>
      </c>
      <c r="AD426" s="102" t="s">
        <v>105</v>
      </c>
      <c r="AE426" s="100">
        <v>20.75</v>
      </c>
      <c r="AF426" s="103">
        <v>43201.0</v>
      </c>
      <c r="AG426" s="100">
        <v>7.73</v>
      </c>
      <c r="AH426" s="100">
        <v>7.73</v>
      </c>
      <c r="AI426" s="103">
        <v>45995.0</v>
      </c>
      <c r="AJ426" s="100">
        <v>1.3321</v>
      </c>
      <c r="AK426" s="102" t="s">
        <v>107</v>
      </c>
      <c r="AL426" s="104"/>
      <c r="AM426" s="102" t="s">
        <v>1641</v>
      </c>
      <c r="AN426" s="100">
        <v>4210.1</v>
      </c>
      <c r="AO426" s="102" t="s">
        <v>110</v>
      </c>
      <c r="AP426" s="102" t="s">
        <v>110</v>
      </c>
      <c r="AQ426" s="102" t="s">
        <v>110</v>
      </c>
      <c r="AR426" s="102" t="s">
        <v>110</v>
      </c>
      <c r="AS426" s="102" t="s">
        <v>110</v>
      </c>
      <c r="AT426" s="102" t="s">
        <v>110</v>
      </c>
      <c r="AU426" s="102" t="s">
        <v>110</v>
      </c>
      <c r="AV426" s="109" t="s">
        <v>1664</v>
      </c>
      <c r="AW426" s="102" t="s">
        <v>1657</v>
      </c>
      <c r="AX426" s="110" t="s">
        <v>1423</v>
      </c>
      <c r="AY426" s="110" t="s">
        <v>118</v>
      </c>
      <c r="AZ426" s="110" t="s">
        <v>1658</v>
      </c>
    </row>
    <row r="427">
      <c r="A427" s="38">
        <v>423.0</v>
      </c>
      <c r="B427" s="135" t="s">
        <v>1665</v>
      </c>
      <c r="C427" s="82" t="str">
        <f t="shared" si="9"/>
        <v>View</v>
      </c>
      <c r="D427" s="38" t="s">
        <v>1666</v>
      </c>
      <c r="E427" s="83">
        <v>1.2169</v>
      </c>
      <c r="F427" s="87" t="str">
        <f t="shared" si="10"/>
        <v>Multi-Asset Leveraged</v>
      </c>
      <c r="G427" s="71">
        <v>0.002</v>
      </c>
      <c r="H427" s="72">
        <v>0.0077</v>
      </c>
      <c r="I427" s="72">
        <v>0.1055</v>
      </c>
      <c r="J427" s="72">
        <v>0.1817</v>
      </c>
      <c r="K427" s="72">
        <v>0.7677</v>
      </c>
      <c r="L427" s="72">
        <v>0.2641</v>
      </c>
      <c r="M427" s="72">
        <v>0.6119</v>
      </c>
      <c r="N427" s="73">
        <v>0.4193</v>
      </c>
      <c r="O427" s="73">
        <v>1.9849</v>
      </c>
      <c r="P427" s="73">
        <v>0.5977</v>
      </c>
      <c r="Q427" s="72">
        <v>0.3134</v>
      </c>
      <c r="R427" s="89">
        <v>1.88</v>
      </c>
      <c r="S427" s="91">
        <v>-52.884388</v>
      </c>
      <c r="T427" s="93">
        <v>503.0</v>
      </c>
      <c r="U427" s="91">
        <v>1286.065406</v>
      </c>
      <c r="V427" s="95"/>
      <c r="W427" s="97">
        <v>0.0109</v>
      </c>
      <c r="X427" s="99">
        <v>0.0113</v>
      </c>
      <c r="Y427" s="100" t="s">
        <v>110</v>
      </c>
      <c r="Z427" s="100" t="s">
        <v>110</v>
      </c>
      <c r="AA427" s="97">
        <v>0.0096</v>
      </c>
      <c r="AB427" s="100">
        <v>1.04</v>
      </c>
      <c r="AC427" s="102" t="s">
        <v>264</v>
      </c>
      <c r="AD427" s="102" t="s">
        <v>105</v>
      </c>
      <c r="AE427" s="100">
        <v>27.91</v>
      </c>
      <c r="AF427" s="103">
        <v>43314.0</v>
      </c>
      <c r="AG427" s="100">
        <v>5.17</v>
      </c>
      <c r="AH427" s="100">
        <v>4.51</v>
      </c>
      <c r="AI427" s="103">
        <v>46017.0</v>
      </c>
      <c r="AJ427" s="100">
        <v>0.1683</v>
      </c>
      <c r="AK427" s="102" t="s">
        <v>128</v>
      </c>
      <c r="AL427" s="102" t="s">
        <v>129</v>
      </c>
      <c r="AM427" s="102" t="s">
        <v>1641</v>
      </c>
      <c r="AN427" s="100">
        <v>4210.1</v>
      </c>
      <c r="AO427" s="102" t="s">
        <v>110</v>
      </c>
      <c r="AP427" s="102" t="s">
        <v>110</v>
      </c>
      <c r="AQ427" s="102" t="s">
        <v>110</v>
      </c>
      <c r="AR427" s="102" t="s">
        <v>110</v>
      </c>
      <c r="AS427" s="102" t="s">
        <v>110</v>
      </c>
      <c r="AT427" s="102" t="s">
        <v>110</v>
      </c>
      <c r="AU427" s="102" t="s">
        <v>110</v>
      </c>
      <c r="AV427" s="109" t="s">
        <v>1667</v>
      </c>
      <c r="AW427" s="102" t="s">
        <v>1657</v>
      </c>
      <c r="AX427" s="110" t="s">
        <v>1423</v>
      </c>
      <c r="AY427" s="110" t="s">
        <v>132</v>
      </c>
      <c r="AZ427" s="110" t="s">
        <v>1658</v>
      </c>
    </row>
    <row r="428">
      <c r="A428" s="38">
        <v>424.0</v>
      </c>
      <c r="B428" s="135"/>
      <c r="C428" s="68"/>
      <c r="D428" s="69" t="s">
        <v>1668</v>
      </c>
      <c r="E428" s="69"/>
      <c r="F428" s="70"/>
      <c r="G428" s="71"/>
      <c r="H428" s="72"/>
      <c r="I428" s="72"/>
      <c r="J428" s="72"/>
      <c r="K428" s="72"/>
      <c r="L428" s="72"/>
      <c r="M428" s="72"/>
      <c r="N428" s="73"/>
      <c r="O428" s="73"/>
      <c r="P428" s="73"/>
      <c r="Q428" s="72"/>
      <c r="R428" s="128"/>
      <c r="S428" s="129"/>
      <c r="T428" s="130"/>
      <c r="U428" s="129"/>
      <c r="V428" s="95" t="s">
        <v>84</v>
      </c>
      <c r="W428" s="95"/>
      <c r="X428" s="131"/>
      <c r="Y428" s="132"/>
      <c r="Z428" s="132"/>
      <c r="AA428" s="95"/>
      <c r="AB428" s="132"/>
      <c r="AC428" s="104"/>
      <c r="AD428" s="104"/>
      <c r="AE428" s="132"/>
      <c r="AF428" s="133"/>
      <c r="AG428" s="132"/>
      <c r="AH428" s="132"/>
      <c r="AI428" s="133"/>
      <c r="AJ428" s="132"/>
      <c r="AK428" s="104"/>
      <c r="AL428" s="104"/>
      <c r="AM428" s="104"/>
      <c r="AN428" s="132">
        <v>4999.0</v>
      </c>
      <c r="AO428" s="104"/>
      <c r="AP428" s="104"/>
      <c r="AQ428" s="104"/>
      <c r="AR428" s="104"/>
      <c r="AS428" s="104"/>
      <c r="AT428" s="104"/>
      <c r="AU428" s="104"/>
      <c r="AV428" s="126"/>
      <c r="AW428" s="104"/>
      <c r="AX428" s="134"/>
      <c r="AY428" s="134"/>
      <c r="AZ428" s="134"/>
    </row>
    <row r="429">
      <c r="A429" s="38">
        <v>425.0</v>
      </c>
      <c r="B429" s="135" t="s">
        <v>1669</v>
      </c>
      <c r="C429" s="82" t="str">
        <f t="shared" ref="C429:C604" si="11">HYPERLINK("https://vizwealth.com/v/" &amp; B429 &amp; "%2C%20" &amp; AM429 &amp; "/2015/t/cy_3!25?show=&amp;align=true", "View")</f>
        <v>View</v>
      </c>
      <c r="D429" s="38" t="s">
        <v>1670</v>
      </c>
      <c r="E429" s="83">
        <v>-0.4342</v>
      </c>
      <c r="F429" s="87" t="str">
        <f t="shared" ref="F429:F604" si="12">hyperlink("https://vizwealth.com/category/" &amp; AW429 &amp; "?q=&amp;c=&amp;u=public&amp;ft[]=etf&amp;aum=200&amp;yro=5&amp;req=sharpe_ratio.desc.42.0.&amp;esg=false",AZ429)</f>
        <v>Ultrashort Bond</v>
      </c>
      <c r="G429" s="71">
        <v>0.0015</v>
      </c>
      <c r="H429" s="72">
        <v>4.0E-4</v>
      </c>
      <c r="I429" s="72">
        <v>0.0211</v>
      </c>
      <c r="J429" s="72">
        <v>0.042</v>
      </c>
      <c r="K429" s="72">
        <v>0.1506</v>
      </c>
      <c r="L429" s="72">
        <v>5.0E-4</v>
      </c>
      <c r="M429" s="72">
        <v>0.1608</v>
      </c>
      <c r="N429" s="73">
        <v>-0.3013</v>
      </c>
      <c r="O429" s="73" t="s">
        <v>110</v>
      </c>
      <c r="P429" s="73">
        <v>-1.7315</v>
      </c>
      <c r="Q429" s="72">
        <v>0.0045</v>
      </c>
      <c r="R429" s="89">
        <v>35.59</v>
      </c>
      <c r="S429" s="91">
        <v>-1142.738755</v>
      </c>
      <c r="T429" s="93">
        <v>68.0</v>
      </c>
      <c r="U429" s="91">
        <v>20041.27334</v>
      </c>
      <c r="V429" s="100" t="s">
        <v>156</v>
      </c>
      <c r="W429" s="97">
        <v>0.0362</v>
      </c>
      <c r="X429" s="99">
        <v>0.0409</v>
      </c>
      <c r="Y429" s="100">
        <v>89.0</v>
      </c>
      <c r="Z429" s="100">
        <v>90.0</v>
      </c>
      <c r="AA429" s="97">
        <v>2.0E-4</v>
      </c>
      <c r="AB429" s="100">
        <v>0.04</v>
      </c>
      <c r="AC429" s="102" t="s">
        <v>1277</v>
      </c>
      <c r="AD429" s="102" t="s">
        <v>1671</v>
      </c>
      <c r="AE429" s="100" t="s">
        <v>110</v>
      </c>
      <c r="AF429" s="103">
        <v>39087.0</v>
      </c>
      <c r="AG429" s="100">
        <v>14.51</v>
      </c>
      <c r="AH429" s="100">
        <v>0.42</v>
      </c>
      <c r="AI429" s="103">
        <v>46010.0</v>
      </c>
      <c r="AJ429" s="100">
        <v>0.3569</v>
      </c>
      <c r="AK429" s="102" t="s">
        <v>160</v>
      </c>
      <c r="AL429" s="102" t="s">
        <v>279</v>
      </c>
      <c r="AM429" s="102" t="s">
        <v>1669</v>
      </c>
      <c r="AN429" s="100">
        <v>5000.0</v>
      </c>
      <c r="AO429" s="102" t="s">
        <v>110</v>
      </c>
      <c r="AP429" s="102" t="s">
        <v>110</v>
      </c>
      <c r="AQ429" s="102">
        <v>0.29177</v>
      </c>
      <c r="AR429" s="102">
        <v>4.0</v>
      </c>
      <c r="AS429" s="102">
        <v>0.039</v>
      </c>
      <c r="AT429" s="99">
        <v>0.0282</v>
      </c>
      <c r="AU429" s="102" t="s">
        <v>110</v>
      </c>
      <c r="AV429" s="109" t="s">
        <v>1672</v>
      </c>
      <c r="AW429" s="102" t="s">
        <v>1673</v>
      </c>
      <c r="AX429" s="110" t="s">
        <v>1674</v>
      </c>
      <c r="AY429" s="110" t="s">
        <v>132</v>
      </c>
      <c r="AZ429" s="110" t="s">
        <v>1675</v>
      </c>
    </row>
    <row r="430">
      <c r="A430" s="38">
        <v>426.0</v>
      </c>
      <c r="B430" s="135" t="s">
        <v>1676</v>
      </c>
      <c r="C430" s="82" t="str">
        <f t="shared" si="11"/>
        <v>View</v>
      </c>
      <c r="D430" s="38" t="s">
        <v>1677</v>
      </c>
      <c r="E430" s="83">
        <v>1.8145</v>
      </c>
      <c r="F430" s="87" t="str">
        <f t="shared" si="12"/>
        <v>Ultrashort Bond</v>
      </c>
      <c r="G430" s="71">
        <v>0.0015</v>
      </c>
      <c r="H430" s="72">
        <v>6.0E-4</v>
      </c>
      <c r="I430" s="72">
        <v>0.0249</v>
      </c>
      <c r="J430" s="72">
        <v>0.0497</v>
      </c>
      <c r="K430" s="72">
        <v>0.1839</v>
      </c>
      <c r="L430" s="72">
        <v>0.0079</v>
      </c>
      <c r="M430" s="72">
        <v>0.2077</v>
      </c>
      <c r="N430" s="73">
        <v>0.7095</v>
      </c>
      <c r="O430" s="73">
        <v>2.428</v>
      </c>
      <c r="P430" s="73">
        <v>1.9575</v>
      </c>
      <c r="Q430" s="72">
        <v>0.0079</v>
      </c>
      <c r="R430" s="89">
        <v>26.26</v>
      </c>
      <c r="S430" s="91">
        <v>1310.725607</v>
      </c>
      <c r="T430" s="93">
        <v>669.0</v>
      </c>
      <c r="U430" s="91">
        <v>13376.10212</v>
      </c>
      <c r="V430" s="95"/>
      <c r="W430" s="97">
        <v>0.0428</v>
      </c>
      <c r="X430" s="99">
        <v>0.0478</v>
      </c>
      <c r="Y430" s="100">
        <v>36.0</v>
      </c>
      <c r="Z430" s="100">
        <v>24.0</v>
      </c>
      <c r="AA430" s="97">
        <v>5.0E-4</v>
      </c>
      <c r="AB430" s="100">
        <v>0.05</v>
      </c>
      <c r="AC430" s="102" t="s">
        <v>1277</v>
      </c>
      <c r="AD430" s="102" t="s">
        <v>1271</v>
      </c>
      <c r="AE430" s="100" t="s">
        <v>110</v>
      </c>
      <c r="AF430" s="103">
        <v>43195.0</v>
      </c>
      <c r="AG430" s="100">
        <v>7.75</v>
      </c>
      <c r="AH430" s="100">
        <v>1.06</v>
      </c>
      <c r="AI430" s="103">
        <v>46021.0</v>
      </c>
      <c r="AJ430" s="100">
        <v>0.2261</v>
      </c>
      <c r="AK430" s="102" t="s">
        <v>160</v>
      </c>
      <c r="AL430" s="102" t="s">
        <v>129</v>
      </c>
      <c r="AM430" s="102" t="s">
        <v>1669</v>
      </c>
      <c r="AN430" s="100">
        <v>5000.0</v>
      </c>
      <c r="AO430" s="102" t="s">
        <v>110</v>
      </c>
      <c r="AP430" s="102" t="s">
        <v>110</v>
      </c>
      <c r="AQ430" s="102">
        <v>0.33</v>
      </c>
      <c r="AR430" s="102">
        <v>6.0</v>
      </c>
      <c r="AS430" s="102">
        <v>0.0452</v>
      </c>
      <c r="AT430" s="99">
        <v>0.0422</v>
      </c>
      <c r="AU430" s="102" t="s">
        <v>110</v>
      </c>
      <c r="AV430" s="109" t="s">
        <v>1678</v>
      </c>
      <c r="AW430" s="102" t="s">
        <v>1673</v>
      </c>
      <c r="AX430" s="110" t="s">
        <v>1674</v>
      </c>
      <c r="AY430" s="110" t="s">
        <v>132</v>
      </c>
      <c r="AZ430" s="110" t="s">
        <v>1675</v>
      </c>
    </row>
    <row r="431">
      <c r="A431" s="38">
        <v>427.0</v>
      </c>
      <c r="B431" s="135" t="s">
        <v>1679</v>
      </c>
      <c r="C431" s="82" t="str">
        <f t="shared" si="11"/>
        <v>View</v>
      </c>
      <c r="D431" s="38" t="s">
        <v>1680</v>
      </c>
      <c r="E431" s="83">
        <v>1.398</v>
      </c>
      <c r="F431" s="87" t="str">
        <f t="shared" si="12"/>
        <v>Ultrashort Bond</v>
      </c>
      <c r="G431" s="71">
        <v>8.0E-4</v>
      </c>
      <c r="H431" s="72">
        <v>4.0E-4</v>
      </c>
      <c r="I431" s="72">
        <v>0.0242</v>
      </c>
      <c r="J431" s="72">
        <v>0.0492</v>
      </c>
      <c r="K431" s="72">
        <v>0.1693</v>
      </c>
      <c r="L431" s="72">
        <v>0.0015</v>
      </c>
      <c r="M431" s="72">
        <v>0.183</v>
      </c>
      <c r="N431" s="73">
        <v>0.2324</v>
      </c>
      <c r="O431" s="73" t="s">
        <v>110</v>
      </c>
      <c r="P431" s="73">
        <v>0.6834</v>
      </c>
      <c r="Q431" s="72">
        <v>0.0073</v>
      </c>
      <c r="R431" s="89">
        <v>24.85</v>
      </c>
      <c r="S431" s="91">
        <v>566.677427</v>
      </c>
      <c r="T431" s="93">
        <v>374.0</v>
      </c>
      <c r="U431" s="91">
        <v>6763.282584</v>
      </c>
      <c r="V431" s="95"/>
      <c r="W431" s="97">
        <v>0.0408</v>
      </c>
      <c r="X431" s="99">
        <v>0.0455</v>
      </c>
      <c r="Y431" s="100">
        <v>42.0</v>
      </c>
      <c r="Z431" s="100">
        <v>53.0</v>
      </c>
      <c r="AA431" s="97">
        <v>3.0E-4</v>
      </c>
      <c r="AB431" s="100">
        <v>0.07</v>
      </c>
      <c r="AC431" s="102" t="s">
        <v>1277</v>
      </c>
      <c r="AD431" s="102" t="s">
        <v>1671</v>
      </c>
      <c r="AE431" s="100" t="s">
        <v>110</v>
      </c>
      <c r="AF431" s="103">
        <v>41619.0</v>
      </c>
      <c r="AG431" s="100">
        <v>4.84</v>
      </c>
      <c r="AH431" s="100">
        <v>1.53</v>
      </c>
      <c r="AI431" s="103">
        <v>46010.0</v>
      </c>
      <c r="AJ431" s="100">
        <v>0.1875</v>
      </c>
      <c r="AK431" s="102" t="s">
        <v>160</v>
      </c>
      <c r="AL431" s="102" t="s">
        <v>169</v>
      </c>
      <c r="AM431" s="102" t="s">
        <v>1669</v>
      </c>
      <c r="AN431" s="100">
        <v>5000.0</v>
      </c>
      <c r="AO431" s="102" t="s">
        <v>110</v>
      </c>
      <c r="AP431" s="102" t="s">
        <v>110</v>
      </c>
      <c r="AQ431" s="102">
        <v>0.5473</v>
      </c>
      <c r="AR431" s="102">
        <v>6.0</v>
      </c>
      <c r="AS431" s="102">
        <v>0.041</v>
      </c>
      <c r="AT431" s="99">
        <v>0.0437</v>
      </c>
      <c r="AU431" s="102" t="s">
        <v>110</v>
      </c>
      <c r="AV431" s="109" t="s">
        <v>1681</v>
      </c>
      <c r="AW431" s="102" t="s">
        <v>1673</v>
      </c>
      <c r="AX431" s="110" t="s">
        <v>1674</v>
      </c>
      <c r="AY431" s="110" t="s">
        <v>132</v>
      </c>
      <c r="AZ431" s="110" t="s">
        <v>1675</v>
      </c>
    </row>
    <row r="432">
      <c r="A432" s="38">
        <v>428.0</v>
      </c>
      <c r="B432" s="135" t="s">
        <v>1682</v>
      </c>
      <c r="C432" s="82" t="str">
        <f t="shared" si="11"/>
        <v>View</v>
      </c>
      <c r="D432" s="38" t="s">
        <v>1683</v>
      </c>
      <c r="E432" s="83">
        <v>2.1088</v>
      </c>
      <c r="F432" s="87" t="str">
        <f t="shared" si="12"/>
        <v>Ultrashort Bond</v>
      </c>
      <c r="G432" s="71">
        <v>0.0033</v>
      </c>
      <c r="H432" s="72">
        <v>0.0014</v>
      </c>
      <c r="I432" s="72">
        <v>0.0257</v>
      </c>
      <c r="J432" s="72">
        <v>0.0525</v>
      </c>
      <c r="K432" s="72">
        <v>0.2128</v>
      </c>
      <c r="L432" s="72">
        <v>0.0085</v>
      </c>
      <c r="M432" s="72">
        <v>0.211</v>
      </c>
      <c r="N432" s="73">
        <v>0.4747</v>
      </c>
      <c r="O432" s="73">
        <v>82.9968</v>
      </c>
      <c r="P432" s="73">
        <v>0.83</v>
      </c>
      <c r="Q432" s="72">
        <v>0.0249</v>
      </c>
      <c r="R432" s="89">
        <v>8.4</v>
      </c>
      <c r="S432" s="91">
        <v>-3.920066</v>
      </c>
      <c r="T432" s="93">
        <v>326.0</v>
      </c>
      <c r="U432" s="91">
        <v>552.293555</v>
      </c>
      <c r="V432" s="95"/>
      <c r="W432" s="97">
        <v>0.04</v>
      </c>
      <c r="X432" s="99">
        <v>0.0434</v>
      </c>
      <c r="Y432" s="100">
        <v>15.0</v>
      </c>
      <c r="Z432" s="100">
        <v>3.0</v>
      </c>
      <c r="AA432" s="97">
        <v>6.0E-4</v>
      </c>
      <c r="AB432" s="100">
        <v>0.14</v>
      </c>
      <c r="AC432" s="102" t="s">
        <v>1277</v>
      </c>
      <c r="AD432" s="102" t="s">
        <v>1271</v>
      </c>
      <c r="AE432" s="100">
        <v>27.84</v>
      </c>
      <c r="AF432" s="103">
        <v>41709.0</v>
      </c>
      <c r="AG432" s="100">
        <v>11.73</v>
      </c>
      <c r="AH432" s="100">
        <v>2.84</v>
      </c>
      <c r="AI432" s="103">
        <v>46022.0</v>
      </c>
      <c r="AJ432" s="100">
        <v>0.038</v>
      </c>
      <c r="AK432" s="102" t="s">
        <v>1292</v>
      </c>
      <c r="AL432" s="104"/>
      <c r="AM432" s="102" t="s">
        <v>1669</v>
      </c>
      <c r="AN432" s="100">
        <v>5000.0</v>
      </c>
      <c r="AO432" s="102" t="s">
        <v>110</v>
      </c>
      <c r="AP432" s="102" t="s">
        <v>110</v>
      </c>
      <c r="AQ432" s="102">
        <v>0.77676</v>
      </c>
      <c r="AR432" s="102">
        <v>5.0</v>
      </c>
      <c r="AS432" s="102">
        <v>0.0514346</v>
      </c>
      <c r="AT432" s="99">
        <v>0.0454</v>
      </c>
      <c r="AU432" s="102" t="s">
        <v>110</v>
      </c>
      <c r="AV432" s="109" t="s">
        <v>1684</v>
      </c>
      <c r="AW432" s="102" t="s">
        <v>1673</v>
      </c>
      <c r="AX432" s="110" t="s">
        <v>1674</v>
      </c>
      <c r="AY432" s="110" t="s">
        <v>118</v>
      </c>
      <c r="AZ432" s="110" t="s">
        <v>1675</v>
      </c>
    </row>
    <row r="433">
      <c r="A433" s="38">
        <v>429.0</v>
      </c>
      <c r="B433" s="135" t="s">
        <v>227</v>
      </c>
      <c r="C433" s="82" t="str">
        <f t="shared" si="11"/>
        <v>View</v>
      </c>
      <c r="D433" s="38" t="s">
        <v>1685</v>
      </c>
      <c r="E433" s="83">
        <v>1.9779</v>
      </c>
      <c r="F433" s="87" t="str">
        <f t="shared" si="12"/>
        <v>Ultrashort Bond</v>
      </c>
      <c r="G433" s="71">
        <v>0.0027</v>
      </c>
      <c r="H433" s="72">
        <v>0.0014</v>
      </c>
      <c r="I433" s="72">
        <v>0.0284</v>
      </c>
      <c r="J433" s="72">
        <v>0.0568</v>
      </c>
      <c r="K433" s="72">
        <v>0.2119</v>
      </c>
      <c r="L433" s="72">
        <v>0.0096</v>
      </c>
      <c r="M433" s="72">
        <v>0.2177</v>
      </c>
      <c r="N433" s="73">
        <v>0.5508</v>
      </c>
      <c r="O433" s="73">
        <v>11.5579</v>
      </c>
      <c r="P433" s="73">
        <v>0.9614</v>
      </c>
      <c r="Q433" s="72">
        <v>0.0265</v>
      </c>
      <c r="R433" s="89">
        <v>8.16</v>
      </c>
      <c r="S433" s="91">
        <v>646.124928</v>
      </c>
      <c r="T433" s="93">
        <v>487.0</v>
      </c>
      <c r="U433" s="91">
        <v>10321.94417</v>
      </c>
      <c r="V433" s="100" t="s">
        <v>127</v>
      </c>
      <c r="W433" s="97">
        <v>0.04</v>
      </c>
      <c r="X433" s="99">
        <v>0.0467</v>
      </c>
      <c r="Y433" s="100">
        <v>7.0</v>
      </c>
      <c r="Z433" s="100">
        <v>4.0</v>
      </c>
      <c r="AA433" s="97">
        <v>7.0E-4</v>
      </c>
      <c r="AB433" s="100">
        <v>0.16</v>
      </c>
      <c r="AC433" s="102" t="s">
        <v>1277</v>
      </c>
      <c r="AD433" s="102" t="s">
        <v>1271</v>
      </c>
      <c r="AE433" s="100" t="s">
        <v>110</v>
      </c>
      <c r="AF433" s="103">
        <v>36727.0</v>
      </c>
      <c r="AG433" s="100">
        <v>14.77</v>
      </c>
      <c r="AH433" s="100">
        <v>2.76</v>
      </c>
      <c r="AI433" s="103">
        <v>46022.0</v>
      </c>
      <c r="AJ433" s="100">
        <v>0.0407</v>
      </c>
      <c r="AK433" s="102" t="s">
        <v>1292</v>
      </c>
      <c r="AL433" s="104"/>
      <c r="AM433" s="102" t="s">
        <v>1669</v>
      </c>
      <c r="AN433" s="100">
        <v>5000.0</v>
      </c>
      <c r="AO433" s="102" t="s">
        <v>110</v>
      </c>
      <c r="AP433" s="102" t="s">
        <v>110</v>
      </c>
      <c r="AQ433" s="102">
        <v>0.92</v>
      </c>
      <c r="AR433" s="102">
        <v>8.0</v>
      </c>
      <c r="AS433" s="102">
        <v>0.0479029</v>
      </c>
      <c r="AT433" s="99">
        <v>0.0462</v>
      </c>
      <c r="AU433" s="102" t="s">
        <v>110</v>
      </c>
      <c r="AV433" s="109" t="s">
        <v>1686</v>
      </c>
      <c r="AW433" s="102" t="s">
        <v>1673</v>
      </c>
      <c r="AX433" s="110" t="s">
        <v>1674</v>
      </c>
      <c r="AY433" s="110" t="s">
        <v>118</v>
      </c>
      <c r="AZ433" s="110" t="s">
        <v>1675</v>
      </c>
    </row>
    <row r="434">
      <c r="A434" s="38">
        <v>430.0</v>
      </c>
      <c r="B434" s="135" t="s">
        <v>1687</v>
      </c>
      <c r="C434" s="82" t="str">
        <f t="shared" si="11"/>
        <v>View</v>
      </c>
      <c r="D434" s="38" t="s">
        <v>1688</v>
      </c>
      <c r="E434" s="83">
        <v>2.6651</v>
      </c>
      <c r="F434" s="87" t="str">
        <f t="shared" si="12"/>
        <v>Ultrashort Bond</v>
      </c>
      <c r="G434" s="71">
        <v>0.0061</v>
      </c>
      <c r="H434" s="72">
        <v>5.0E-4</v>
      </c>
      <c r="I434" s="72">
        <v>0.0315</v>
      </c>
      <c r="J434" s="72">
        <v>0.0677</v>
      </c>
      <c r="K434" s="72">
        <v>0.259</v>
      </c>
      <c r="L434" s="72">
        <v>0.0164</v>
      </c>
      <c r="M434" s="72">
        <v>0.2665</v>
      </c>
      <c r="N434" s="73">
        <v>0.8109</v>
      </c>
      <c r="O434" s="73">
        <v>5.4911</v>
      </c>
      <c r="P434" s="73">
        <v>1.067</v>
      </c>
      <c r="Q434" s="72">
        <v>0.0369</v>
      </c>
      <c r="R434" s="89">
        <v>7.2</v>
      </c>
      <c r="S434" s="91">
        <v>49.109166</v>
      </c>
      <c r="T434" s="93">
        <v>167.0</v>
      </c>
      <c r="U434" s="91">
        <v>432.608708</v>
      </c>
      <c r="V434" s="95"/>
      <c r="W434" s="97">
        <v>0.06</v>
      </c>
      <c r="X434" s="99">
        <v>0.0617</v>
      </c>
      <c r="Y434" s="100">
        <v>2.0</v>
      </c>
      <c r="Z434" s="100">
        <v>2.0</v>
      </c>
      <c r="AA434" s="97">
        <v>6.0E-4</v>
      </c>
      <c r="AB434" s="100">
        <v>0.15</v>
      </c>
      <c r="AC434" s="102" t="s">
        <v>1277</v>
      </c>
      <c r="AD434" s="102" t="s">
        <v>1271</v>
      </c>
      <c r="AE434" s="100" t="s">
        <v>110</v>
      </c>
      <c r="AF434" s="103">
        <v>40535.0</v>
      </c>
      <c r="AG434" s="100">
        <v>15.03</v>
      </c>
      <c r="AH434" s="100">
        <v>1.29</v>
      </c>
      <c r="AI434" s="103">
        <v>46022.0</v>
      </c>
      <c r="AJ434" s="100">
        <v>0.0469</v>
      </c>
      <c r="AK434" s="102" t="s">
        <v>1292</v>
      </c>
      <c r="AL434" s="104"/>
      <c r="AM434" s="102" t="s">
        <v>1669</v>
      </c>
      <c r="AN434" s="100">
        <v>5000.0</v>
      </c>
      <c r="AO434" s="102" t="s">
        <v>110</v>
      </c>
      <c r="AP434" s="102" t="s">
        <v>110</v>
      </c>
      <c r="AQ434" s="102">
        <v>0.9</v>
      </c>
      <c r="AR434" s="102">
        <v>11.0</v>
      </c>
      <c r="AS434" s="102">
        <v>0.0629</v>
      </c>
      <c r="AT434" s="99">
        <v>0.0668</v>
      </c>
      <c r="AU434" s="102" t="s">
        <v>110</v>
      </c>
      <c r="AV434" s="109" t="s">
        <v>1689</v>
      </c>
      <c r="AW434" s="102" t="s">
        <v>1673</v>
      </c>
      <c r="AX434" s="110" t="s">
        <v>1674</v>
      </c>
      <c r="AY434" s="110" t="s">
        <v>118</v>
      </c>
      <c r="AZ434" s="110" t="s">
        <v>1675</v>
      </c>
    </row>
    <row r="435">
      <c r="A435" s="38">
        <v>431.0</v>
      </c>
      <c r="B435" s="135" t="s">
        <v>1690</v>
      </c>
      <c r="C435" s="82" t="str">
        <f t="shared" si="11"/>
        <v>View</v>
      </c>
      <c r="D435" s="38" t="s">
        <v>1691</v>
      </c>
      <c r="E435" s="83">
        <v>1.7916</v>
      </c>
      <c r="F435" s="87" t="str">
        <f t="shared" si="12"/>
        <v>Ultrashort Bond</v>
      </c>
      <c r="G435" s="71">
        <v>0.0036</v>
      </c>
      <c r="H435" s="72">
        <v>3.0E-4</v>
      </c>
      <c r="I435" s="72">
        <v>0.0242</v>
      </c>
      <c r="J435" s="72">
        <v>0.0474</v>
      </c>
      <c r="K435" s="72">
        <v>0.1776</v>
      </c>
      <c r="L435" s="72">
        <v>0.012</v>
      </c>
      <c r="M435" s="72">
        <v>0.1671</v>
      </c>
      <c r="N435" s="73">
        <v>-0.0834</v>
      </c>
      <c r="O435" s="73">
        <v>37.6898</v>
      </c>
      <c r="P435" s="73">
        <v>-0.1302</v>
      </c>
      <c r="Q435" s="72">
        <v>0.0242</v>
      </c>
      <c r="R435" s="89">
        <v>6.89</v>
      </c>
      <c r="S435" s="91">
        <v>899.712716</v>
      </c>
      <c r="T435" s="93">
        <v>929.0</v>
      </c>
      <c r="U435" s="91">
        <v>14579.25567</v>
      </c>
      <c r="V435" s="95"/>
      <c r="W435" s="97">
        <v>0.0393</v>
      </c>
      <c r="X435" s="99">
        <v>0.0463</v>
      </c>
      <c r="Y435" s="100">
        <v>53.0</v>
      </c>
      <c r="Z435" s="100">
        <v>35.0</v>
      </c>
      <c r="AA435" s="97">
        <v>3.0E-4</v>
      </c>
      <c r="AB435" s="100">
        <v>0.08</v>
      </c>
      <c r="AC435" s="102" t="s">
        <v>1277</v>
      </c>
      <c r="AD435" s="102" t="s">
        <v>1271</v>
      </c>
      <c r="AE435" s="100" t="s">
        <v>110</v>
      </c>
      <c r="AF435" s="103">
        <v>40133.0</v>
      </c>
      <c r="AG435" s="100">
        <v>16.14</v>
      </c>
      <c r="AH435" s="100">
        <v>4.43</v>
      </c>
      <c r="AI435" s="103">
        <v>46022.0</v>
      </c>
      <c r="AJ435" s="100">
        <v>0.36</v>
      </c>
      <c r="AK435" s="102" t="s">
        <v>160</v>
      </c>
      <c r="AL435" s="102" t="s">
        <v>129</v>
      </c>
      <c r="AM435" s="102" t="s">
        <v>1669</v>
      </c>
      <c r="AN435" s="100">
        <v>5000.0</v>
      </c>
      <c r="AO435" s="102" t="s">
        <v>110</v>
      </c>
      <c r="AP435" s="102" t="s">
        <v>110</v>
      </c>
      <c r="AQ435" s="102">
        <v>0.17832</v>
      </c>
      <c r="AR435" s="102">
        <v>7.0</v>
      </c>
      <c r="AS435" s="102">
        <v>0.0433374</v>
      </c>
      <c r="AT435" s="99">
        <v>0.0368</v>
      </c>
      <c r="AU435" s="102" t="s">
        <v>110</v>
      </c>
      <c r="AV435" s="109" t="s">
        <v>1692</v>
      </c>
      <c r="AW435" s="102" t="s">
        <v>1673</v>
      </c>
      <c r="AX435" s="110" t="s">
        <v>1674</v>
      </c>
      <c r="AY435" s="110" t="s">
        <v>132</v>
      </c>
      <c r="AZ435" s="110" t="s">
        <v>1675</v>
      </c>
    </row>
    <row r="436">
      <c r="A436" s="38">
        <v>432.0</v>
      </c>
      <c r="B436" s="135" t="s">
        <v>1693</v>
      </c>
      <c r="C436" s="82" t="str">
        <f t="shared" si="11"/>
        <v>View</v>
      </c>
      <c r="D436" s="38" t="s">
        <v>1694</v>
      </c>
      <c r="E436" s="83">
        <v>2.5731</v>
      </c>
      <c r="F436" s="87" t="str">
        <f t="shared" si="12"/>
        <v>Ultrashort Bond</v>
      </c>
      <c r="G436" s="71">
        <v>0.0035</v>
      </c>
      <c r="H436" s="72">
        <v>1.0E-4</v>
      </c>
      <c r="I436" s="72">
        <v>0.0273</v>
      </c>
      <c r="J436" s="72">
        <v>0.0554</v>
      </c>
      <c r="K436" s="72">
        <v>0.2073</v>
      </c>
      <c r="L436" s="72">
        <v>0.035</v>
      </c>
      <c r="M436" s="72">
        <v>0.1779</v>
      </c>
      <c r="N436" s="73">
        <v>0.0796</v>
      </c>
      <c r="O436" s="73" t="s">
        <v>110</v>
      </c>
      <c r="P436" s="73">
        <v>0.1243</v>
      </c>
      <c r="Q436" s="72">
        <v>0.0382</v>
      </c>
      <c r="R436" s="89">
        <v>4.65</v>
      </c>
      <c r="S436" s="91">
        <v>124.592205</v>
      </c>
      <c r="T436" s="93">
        <v>448.0</v>
      </c>
      <c r="U436" s="91">
        <v>793.718813</v>
      </c>
      <c r="V436" s="95"/>
      <c r="W436" s="97">
        <v>0.05</v>
      </c>
      <c r="X436" s="99">
        <v>0.0505</v>
      </c>
      <c r="Y436" s="100">
        <v>7.0</v>
      </c>
      <c r="Z436" s="100">
        <v>6.0</v>
      </c>
      <c r="AA436" s="97">
        <v>6.0E-4</v>
      </c>
      <c r="AB436" s="100">
        <v>0.12</v>
      </c>
      <c r="AC436" s="102" t="s">
        <v>1277</v>
      </c>
      <c r="AD436" s="102" t="s">
        <v>1271</v>
      </c>
      <c r="AE436" s="100" t="s">
        <v>110</v>
      </c>
      <c r="AF436" s="103">
        <v>43192.0</v>
      </c>
      <c r="AG436" s="100">
        <v>7.76</v>
      </c>
      <c r="AH436" s="100">
        <v>1.59</v>
      </c>
      <c r="AI436" s="103">
        <v>46022.0</v>
      </c>
      <c r="AJ436" s="100">
        <v>0.0419</v>
      </c>
      <c r="AK436" s="102" t="s">
        <v>1292</v>
      </c>
      <c r="AL436" s="104"/>
      <c r="AM436" s="102" t="s">
        <v>1669</v>
      </c>
      <c r="AN436" s="100">
        <v>5000.0</v>
      </c>
      <c r="AO436" s="102" t="s">
        <v>110</v>
      </c>
      <c r="AP436" s="102" t="s">
        <v>110</v>
      </c>
      <c r="AQ436" s="102">
        <v>0.78</v>
      </c>
      <c r="AR436" s="102">
        <v>8.0</v>
      </c>
      <c r="AS436" s="102">
        <v>0.0479</v>
      </c>
      <c r="AT436" s="99">
        <v>0.0496</v>
      </c>
      <c r="AU436" s="102" t="s">
        <v>110</v>
      </c>
      <c r="AV436" s="109" t="s">
        <v>1695</v>
      </c>
      <c r="AW436" s="102" t="s">
        <v>1673</v>
      </c>
      <c r="AX436" s="110" t="s">
        <v>1674</v>
      </c>
      <c r="AY436" s="110" t="s">
        <v>118</v>
      </c>
      <c r="AZ436" s="110" t="s">
        <v>1675</v>
      </c>
    </row>
    <row r="437">
      <c r="A437" s="38">
        <v>433.0</v>
      </c>
      <c r="B437" s="135" t="s">
        <v>1696</v>
      </c>
      <c r="C437" s="82" t="str">
        <f t="shared" si="11"/>
        <v>View</v>
      </c>
      <c r="D437" s="38" t="s">
        <v>1697</v>
      </c>
      <c r="E437" s="83">
        <v>0.9405</v>
      </c>
      <c r="F437" s="87" t="str">
        <f t="shared" si="12"/>
        <v>Short-Term Bond</v>
      </c>
      <c r="G437" s="71">
        <v>0.0025</v>
      </c>
      <c r="H437" s="72">
        <v>0.001</v>
      </c>
      <c r="I437" s="72">
        <v>0.0293</v>
      </c>
      <c r="J437" s="72">
        <v>0.0604</v>
      </c>
      <c r="K437" s="72">
        <v>0.1955</v>
      </c>
      <c r="L437" s="72">
        <v>0.0116</v>
      </c>
      <c r="M437" s="72">
        <v>0.2052</v>
      </c>
      <c r="N437" s="73">
        <v>0.4036</v>
      </c>
      <c r="O437" s="73">
        <v>2.3515</v>
      </c>
      <c r="P437" s="73">
        <v>1.207</v>
      </c>
      <c r="Q437" s="72">
        <v>0.0132</v>
      </c>
      <c r="R437" s="89">
        <v>15.44</v>
      </c>
      <c r="S437" s="91">
        <v>320.736657</v>
      </c>
      <c r="T437" s="93">
        <v>1383.0</v>
      </c>
      <c r="U437" s="91">
        <v>3755.55601</v>
      </c>
      <c r="V437" s="95"/>
      <c r="W437" s="97">
        <v>0.04</v>
      </c>
      <c r="X437" s="99">
        <v>0.0453</v>
      </c>
      <c r="Y437" s="100">
        <v>49.0</v>
      </c>
      <c r="Z437" s="100">
        <v>18.0</v>
      </c>
      <c r="AA437" s="97">
        <v>0.001</v>
      </c>
      <c r="AB437" s="100">
        <v>0.16</v>
      </c>
      <c r="AC437" s="102" t="s">
        <v>1277</v>
      </c>
      <c r="AD437" s="102" t="s">
        <v>1369</v>
      </c>
      <c r="AE437" s="100" t="s">
        <v>110</v>
      </c>
      <c r="AF437" s="103">
        <v>41542.0</v>
      </c>
      <c r="AG437" s="100">
        <v>5.22</v>
      </c>
      <c r="AH437" s="100">
        <v>0.74</v>
      </c>
      <c r="AI437" s="103">
        <v>46010.0</v>
      </c>
      <c r="AJ437" s="100">
        <v>0.2764</v>
      </c>
      <c r="AK437" s="102" t="s">
        <v>160</v>
      </c>
      <c r="AL437" s="102" t="s">
        <v>169</v>
      </c>
      <c r="AM437" s="102" t="s">
        <v>1698</v>
      </c>
      <c r="AN437" s="100">
        <v>5010.0</v>
      </c>
      <c r="AO437" s="102" t="s">
        <v>110</v>
      </c>
      <c r="AP437" s="102" t="s">
        <v>110</v>
      </c>
      <c r="AQ437" s="102">
        <v>2.0315</v>
      </c>
      <c r="AR437" s="102">
        <v>8.0</v>
      </c>
      <c r="AS437" s="102">
        <v>0.0422</v>
      </c>
      <c r="AT437" s="99">
        <v>0.0352</v>
      </c>
      <c r="AU437" s="102" t="s">
        <v>110</v>
      </c>
      <c r="AV437" s="109" t="s">
        <v>1699</v>
      </c>
      <c r="AW437" s="102" t="s">
        <v>1700</v>
      </c>
      <c r="AX437" s="110" t="s">
        <v>1674</v>
      </c>
      <c r="AY437" s="110" t="s">
        <v>132</v>
      </c>
      <c r="AZ437" s="110" t="s">
        <v>1701</v>
      </c>
    </row>
    <row r="438">
      <c r="A438" s="38">
        <v>434.0</v>
      </c>
      <c r="B438" s="135" t="s">
        <v>1702</v>
      </c>
      <c r="C438" s="82" t="str">
        <f t="shared" si="11"/>
        <v>View</v>
      </c>
      <c r="D438" s="38" t="s">
        <v>1703</v>
      </c>
      <c r="E438" s="83">
        <v>1.1914</v>
      </c>
      <c r="F438" s="87" t="str">
        <f t="shared" si="12"/>
        <v>Short-Term Bond</v>
      </c>
      <c r="G438" s="71">
        <v>0.0105</v>
      </c>
      <c r="H438" s="72">
        <v>3.0E-4</v>
      </c>
      <c r="I438" s="72">
        <v>0.0328</v>
      </c>
      <c r="J438" s="72">
        <v>0.0749</v>
      </c>
      <c r="K438" s="72">
        <v>0.2379</v>
      </c>
      <c r="L438" s="72">
        <v>0.0318</v>
      </c>
      <c r="M438" s="72">
        <v>0.2861</v>
      </c>
      <c r="N438" s="73">
        <v>0.7936</v>
      </c>
      <c r="O438" s="73">
        <v>1.6768</v>
      </c>
      <c r="P438" s="73">
        <v>1.3029</v>
      </c>
      <c r="Q438" s="72">
        <v>0.0417</v>
      </c>
      <c r="R438" s="89">
        <v>6.9</v>
      </c>
      <c r="S438" s="91">
        <v>731.697223</v>
      </c>
      <c r="T438" s="93">
        <v>324.0</v>
      </c>
      <c r="U438" s="91">
        <v>3239.924074</v>
      </c>
      <c r="V438" s="95"/>
      <c r="W438" s="97">
        <v>0.06</v>
      </c>
      <c r="X438" s="99">
        <v>0.0645</v>
      </c>
      <c r="Y438" s="100">
        <v>5.0</v>
      </c>
      <c r="Z438" s="100">
        <v>4.0</v>
      </c>
      <c r="AA438" s="97">
        <v>0.0013</v>
      </c>
      <c r="AB438" s="100">
        <v>0.08</v>
      </c>
      <c r="AC438" s="102" t="s">
        <v>1277</v>
      </c>
      <c r="AD438" s="102" t="s">
        <v>1271</v>
      </c>
      <c r="AE438" s="100" t="s">
        <v>110</v>
      </c>
      <c r="AF438" s="103">
        <v>42557.0</v>
      </c>
      <c r="AG438" s="100">
        <v>9.49</v>
      </c>
      <c r="AH438" s="100">
        <v>0.68</v>
      </c>
      <c r="AI438" s="103">
        <v>46022.0</v>
      </c>
      <c r="AJ438" s="100">
        <v>0.0917</v>
      </c>
      <c r="AK438" s="102" t="s">
        <v>1292</v>
      </c>
      <c r="AL438" s="104"/>
      <c r="AM438" s="102" t="s">
        <v>1698</v>
      </c>
      <c r="AN438" s="100">
        <v>5010.0</v>
      </c>
      <c r="AO438" s="102" t="s">
        <v>110</v>
      </c>
      <c r="AP438" s="102" t="s">
        <v>110</v>
      </c>
      <c r="AQ438" s="102">
        <v>1.01461</v>
      </c>
      <c r="AR438" s="102">
        <v>12.0</v>
      </c>
      <c r="AS438" s="102">
        <v>0.0729</v>
      </c>
      <c r="AT438" s="99">
        <v>0.0646</v>
      </c>
      <c r="AU438" s="102" t="s">
        <v>110</v>
      </c>
      <c r="AV438" s="109" t="s">
        <v>1704</v>
      </c>
      <c r="AW438" s="102" t="s">
        <v>1700</v>
      </c>
      <c r="AX438" s="110" t="s">
        <v>1674</v>
      </c>
      <c r="AY438" s="110" t="s">
        <v>118</v>
      </c>
      <c r="AZ438" s="110" t="s">
        <v>1701</v>
      </c>
    </row>
    <row r="439">
      <c r="A439" s="38">
        <v>435.0</v>
      </c>
      <c r="B439" s="135" t="s">
        <v>1705</v>
      </c>
      <c r="C439" s="82" t="str">
        <f t="shared" si="11"/>
        <v>View</v>
      </c>
      <c r="D439" s="38" t="s">
        <v>1706</v>
      </c>
      <c r="E439" s="83">
        <v>0.9739</v>
      </c>
      <c r="F439" s="87" t="str">
        <f t="shared" si="12"/>
        <v>Short-Term Bond</v>
      </c>
      <c r="G439" s="71">
        <v>0.0034</v>
      </c>
      <c r="H439" s="72">
        <v>0.001</v>
      </c>
      <c r="I439" s="72">
        <v>0.0296</v>
      </c>
      <c r="J439" s="72">
        <v>0.0619</v>
      </c>
      <c r="K439" s="72">
        <v>0.2041</v>
      </c>
      <c r="L439" s="72">
        <v>0.0298</v>
      </c>
      <c r="M439" s="72">
        <v>0.1828</v>
      </c>
      <c r="N439" s="73">
        <v>0.0852</v>
      </c>
      <c r="O439" s="73">
        <v>2.4929</v>
      </c>
      <c r="P439" s="73">
        <v>0.1342</v>
      </c>
      <c r="Q439" s="72">
        <v>0.0496</v>
      </c>
      <c r="R439" s="89">
        <v>3.67</v>
      </c>
      <c r="S439" s="91">
        <v>396.98737</v>
      </c>
      <c r="T439" s="93">
        <v>924.0</v>
      </c>
      <c r="U439" s="91">
        <v>1733.015877</v>
      </c>
      <c r="V439" s="95"/>
      <c r="W439" s="97">
        <v>0.0442</v>
      </c>
      <c r="X439" s="99">
        <v>0.0462</v>
      </c>
      <c r="Y439" s="100">
        <v>43.0</v>
      </c>
      <c r="Z439" s="100">
        <v>12.0</v>
      </c>
      <c r="AA439" s="97">
        <v>0.0013</v>
      </c>
      <c r="AB439" s="100">
        <v>0.29</v>
      </c>
      <c r="AC439" s="102" t="s">
        <v>1277</v>
      </c>
      <c r="AD439" s="102" t="s">
        <v>1271</v>
      </c>
      <c r="AE439" s="100" t="s">
        <v>110</v>
      </c>
      <c r="AF439" s="103">
        <v>43032.0</v>
      </c>
      <c r="AG439" s="100">
        <v>8.19</v>
      </c>
      <c r="AH439" s="100">
        <v>0.17</v>
      </c>
      <c r="AI439" s="103">
        <v>46002.0</v>
      </c>
      <c r="AJ439" s="100">
        <v>0.3625</v>
      </c>
      <c r="AK439" s="102" t="s">
        <v>160</v>
      </c>
      <c r="AL439" s="102" t="s">
        <v>279</v>
      </c>
      <c r="AM439" s="102" t="s">
        <v>1698</v>
      </c>
      <c r="AN439" s="100">
        <v>5010.0</v>
      </c>
      <c r="AO439" s="102" t="s">
        <v>110</v>
      </c>
      <c r="AP439" s="102" t="s">
        <v>110</v>
      </c>
      <c r="AQ439" s="102">
        <v>1.74</v>
      </c>
      <c r="AR439" s="102">
        <v>10.0</v>
      </c>
      <c r="AS439" s="102">
        <v>0.0483</v>
      </c>
      <c r="AT439" s="99">
        <v>0.0461</v>
      </c>
      <c r="AU439" s="102" t="s">
        <v>110</v>
      </c>
      <c r="AV439" s="109" t="s">
        <v>1707</v>
      </c>
      <c r="AW439" s="102" t="s">
        <v>1700</v>
      </c>
      <c r="AX439" s="110" t="s">
        <v>1674</v>
      </c>
      <c r="AY439" s="110" t="s">
        <v>132</v>
      </c>
      <c r="AZ439" s="110" t="s">
        <v>1701</v>
      </c>
    </row>
    <row r="440">
      <c r="A440" s="38">
        <v>436.0</v>
      </c>
      <c r="B440" s="135" t="s">
        <v>1708</v>
      </c>
      <c r="C440" s="82" t="str">
        <f t="shared" si="11"/>
        <v>View</v>
      </c>
      <c r="D440" s="38" t="s">
        <v>1709</v>
      </c>
      <c r="E440" s="83">
        <v>0.8882</v>
      </c>
      <c r="F440" s="87" t="str">
        <f t="shared" si="12"/>
        <v>Short-Term Bond</v>
      </c>
      <c r="G440" s="71">
        <v>0.0024</v>
      </c>
      <c r="H440" s="72">
        <v>-2.0E-4</v>
      </c>
      <c r="I440" s="72">
        <v>0.0289</v>
      </c>
      <c r="J440" s="72">
        <v>0.0606</v>
      </c>
      <c r="K440" s="72">
        <v>0.1963</v>
      </c>
      <c r="L440" s="72">
        <v>0.0317</v>
      </c>
      <c r="M440" s="72">
        <v>0.1654</v>
      </c>
      <c r="N440" s="73">
        <v>-0.0485</v>
      </c>
      <c r="O440" s="73">
        <v>2.3887</v>
      </c>
      <c r="P440" s="73">
        <v>-0.0828</v>
      </c>
      <c r="Q440" s="72">
        <v>0.0458</v>
      </c>
      <c r="R440" s="89">
        <v>3.64</v>
      </c>
      <c r="S440" s="91">
        <v>1198.811794</v>
      </c>
      <c r="T440" s="93">
        <v>620.0</v>
      </c>
      <c r="U440" s="91">
        <v>3028.534816</v>
      </c>
      <c r="V440" s="95"/>
      <c r="W440" s="97">
        <v>0.04</v>
      </c>
      <c r="X440" s="99">
        <v>0.0425</v>
      </c>
      <c r="Y440" s="100">
        <v>42.0</v>
      </c>
      <c r="Z440" s="100">
        <v>16.0</v>
      </c>
      <c r="AA440" s="97">
        <v>0.0012</v>
      </c>
      <c r="AB440" s="100">
        <v>0.25</v>
      </c>
      <c r="AC440" s="102" t="s">
        <v>1277</v>
      </c>
      <c r="AD440" s="102" t="s">
        <v>1271</v>
      </c>
      <c r="AE440" s="100" t="s">
        <v>110</v>
      </c>
      <c r="AF440" s="103">
        <v>34002.0</v>
      </c>
      <c r="AG440" s="100">
        <v>30.36</v>
      </c>
      <c r="AH440" s="100">
        <v>0.75</v>
      </c>
      <c r="AI440" s="103">
        <v>46022.0</v>
      </c>
      <c r="AJ440" s="100">
        <v>0.1916</v>
      </c>
      <c r="AK440" s="102" t="s">
        <v>160</v>
      </c>
      <c r="AL440" s="102" t="s">
        <v>169</v>
      </c>
      <c r="AM440" s="102" t="s">
        <v>1698</v>
      </c>
      <c r="AN440" s="100">
        <v>5010.0</v>
      </c>
      <c r="AO440" s="102" t="s">
        <v>110</v>
      </c>
      <c r="AP440" s="102" t="s">
        <v>110</v>
      </c>
      <c r="AQ440" s="102">
        <v>1.79</v>
      </c>
      <c r="AR440" s="102">
        <v>5.0</v>
      </c>
      <c r="AS440" s="102">
        <v>0.046</v>
      </c>
      <c r="AT440" s="99">
        <v>0.044</v>
      </c>
      <c r="AU440" s="102" t="s">
        <v>110</v>
      </c>
      <c r="AV440" s="109" t="s">
        <v>1710</v>
      </c>
      <c r="AW440" s="102" t="s">
        <v>1700</v>
      </c>
      <c r="AX440" s="110" t="s">
        <v>1674</v>
      </c>
      <c r="AY440" s="110" t="s">
        <v>132</v>
      </c>
      <c r="AZ440" s="110" t="s">
        <v>1701</v>
      </c>
    </row>
    <row r="441">
      <c r="A441" s="38">
        <v>437.0</v>
      </c>
      <c r="B441" s="135" t="s">
        <v>1711</v>
      </c>
      <c r="C441" s="82" t="str">
        <f t="shared" si="11"/>
        <v>View</v>
      </c>
      <c r="D441" s="38" t="s">
        <v>1712</v>
      </c>
      <c r="E441" s="83">
        <v>1.2422</v>
      </c>
      <c r="F441" s="87" t="str">
        <f t="shared" si="12"/>
        <v>Short-Term Bond</v>
      </c>
      <c r="G441" s="71">
        <v>0.0051</v>
      </c>
      <c r="H441" s="72">
        <v>0.0011</v>
      </c>
      <c r="I441" s="72">
        <v>0.0301</v>
      </c>
      <c r="J441" s="72">
        <v>0.0649</v>
      </c>
      <c r="K441" s="72">
        <v>0.2157</v>
      </c>
      <c r="L441" s="72">
        <v>0.0355</v>
      </c>
      <c r="M441" s="72">
        <v>0.2062</v>
      </c>
      <c r="N441" s="73">
        <v>0.247</v>
      </c>
      <c r="O441" s="73">
        <v>1.8852</v>
      </c>
      <c r="P441" s="73">
        <v>0.3011</v>
      </c>
      <c r="Q441" s="72">
        <v>0.0609</v>
      </c>
      <c r="R441" s="89">
        <v>3.37</v>
      </c>
      <c r="S441" s="91">
        <v>-148.08428</v>
      </c>
      <c r="T441" s="93">
        <v>538.0</v>
      </c>
      <c r="U441" s="91">
        <v>1055.590308</v>
      </c>
      <c r="V441" s="95"/>
      <c r="W441" s="97">
        <v>0.0</v>
      </c>
      <c r="X441" s="99">
        <v>0.0702</v>
      </c>
      <c r="Y441" s="100">
        <v>28.0</v>
      </c>
      <c r="Z441" s="100">
        <v>6.0</v>
      </c>
      <c r="AA441" s="97">
        <v>9.0E-4</v>
      </c>
      <c r="AB441" s="100">
        <v>0.25</v>
      </c>
      <c r="AC441" s="102" t="s">
        <v>1277</v>
      </c>
      <c r="AD441" s="102" t="s">
        <v>1271</v>
      </c>
      <c r="AE441" s="100" t="s">
        <v>110</v>
      </c>
      <c r="AF441" s="103">
        <v>42551.0</v>
      </c>
      <c r="AG441" s="100">
        <v>9.51</v>
      </c>
      <c r="AH441" s="100">
        <v>0.67</v>
      </c>
      <c r="AI441" s="103">
        <v>46022.0</v>
      </c>
      <c r="AJ441" s="100">
        <v>0.4862</v>
      </c>
      <c r="AK441" s="102" t="s">
        <v>160</v>
      </c>
      <c r="AL441" s="104"/>
      <c r="AM441" s="102" t="s">
        <v>1698</v>
      </c>
      <c r="AN441" s="100">
        <v>5010.0</v>
      </c>
      <c r="AO441" s="102" t="s">
        <v>110</v>
      </c>
      <c r="AP441" s="102" t="s">
        <v>110</v>
      </c>
      <c r="AQ441" s="102" t="s">
        <v>110</v>
      </c>
      <c r="AR441" s="102" t="s">
        <v>110</v>
      </c>
      <c r="AS441" s="102" t="s">
        <v>110</v>
      </c>
      <c r="AT441" s="99">
        <v>0.0495</v>
      </c>
      <c r="AU441" s="102" t="s">
        <v>110</v>
      </c>
      <c r="AV441" s="109" t="s">
        <v>1713</v>
      </c>
      <c r="AW441" s="102" t="s">
        <v>1700</v>
      </c>
      <c r="AX441" s="110" t="s">
        <v>1674</v>
      </c>
      <c r="AY441" s="110" t="s">
        <v>118</v>
      </c>
      <c r="AZ441" s="110" t="s">
        <v>1701</v>
      </c>
    </row>
    <row r="442">
      <c r="A442" s="38">
        <v>438.0</v>
      </c>
      <c r="B442" s="135" t="s">
        <v>1714</v>
      </c>
      <c r="C442" s="82" t="str">
        <f t="shared" si="11"/>
        <v>View</v>
      </c>
      <c r="D442" s="38" t="s">
        <v>1715</v>
      </c>
      <c r="E442" s="83">
        <v>1.4734</v>
      </c>
      <c r="F442" s="87" t="str">
        <f t="shared" si="12"/>
        <v>Short-Term Bond</v>
      </c>
      <c r="G442" s="71">
        <v>0.0074</v>
      </c>
      <c r="H442" s="72">
        <v>9.0E-4</v>
      </c>
      <c r="I442" s="72">
        <v>0.0375</v>
      </c>
      <c r="J442" s="72">
        <v>0.0808</v>
      </c>
      <c r="K442" s="72">
        <v>0.2869</v>
      </c>
      <c r="L442" s="72">
        <v>0.0761</v>
      </c>
      <c r="M442" s="72">
        <v>0.2633</v>
      </c>
      <c r="N442" s="73">
        <v>0.4969</v>
      </c>
      <c r="O442" s="73">
        <v>2.7737</v>
      </c>
      <c r="P442" s="73">
        <v>0.7624</v>
      </c>
      <c r="Q442" s="72">
        <v>0.0799</v>
      </c>
      <c r="R442" s="89">
        <v>3.29</v>
      </c>
      <c r="S442" s="91">
        <v>146.63375</v>
      </c>
      <c r="T442" s="93">
        <v>448.0</v>
      </c>
      <c r="U442" s="91">
        <v>1889.516896</v>
      </c>
      <c r="V442" s="95"/>
      <c r="W442" s="97">
        <v>0.05</v>
      </c>
      <c r="X442" s="99">
        <v>0.049</v>
      </c>
      <c r="Y442" s="100">
        <v>3.0</v>
      </c>
      <c r="Z442" s="100">
        <v>1.0</v>
      </c>
      <c r="AA442" s="97">
        <v>0.0013</v>
      </c>
      <c r="AB442" s="100">
        <v>0.3</v>
      </c>
      <c r="AC442" s="102" t="s">
        <v>1277</v>
      </c>
      <c r="AD442" s="102" t="s">
        <v>1271</v>
      </c>
      <c r="AE442" s="100" t="s">
        <v>110</v>
      </c>
      <c r="AF442" s="103">
        <v>33644.0</v>
      </c>
      <c r="AG442" s="100">
        <v>16.84</v>
      </c>
      <c r="AH442" s="100">
        <v>16.84</v>
      </c>
      <c r="AI442" s="103">
        <v>46014.0</v>
      </c>
      <c r="AJ442" s="100">
        <v>0.1285</v>
      </c>
      <c r="AK442" s="102" t="s">
        <v>128</v>
      </c>
      <c r="AL442" s="104"/>
      <c r="AM442" s="102" t="s">
        <v>1698</v>
      </c>
      <c r="AN442" s="100">
        <v>5010.0</v>
      </c>
      <c r="AO442" s="102" t="s">
        <v>110</v>
      </c>
      <c r="AP442" s="102" t="s">
        <v>110</v>
      </c>
      <c r="AQ442" s="102">
        <v>2.61</v>
      </c>
      <c r="AR442" s="102">
        <v>12.0</v>
      </c>
      <c r="AS442" s="102" t="s">
        <v>110</v>
      </c>
      <c r="AT442" s="99">
        <v>0.0529</v>
      </c>
      <c r="AU442" s="102" t="s">
        <v>110</v>
      </c>
      <c r="AV442" s="109" t="s">
        <v>1716</v>
      </c>
      <c r="AW442" s="102" t="s">
        <v>1700</v>
      </c>
      <c r="AX442" s="110" t="s">
        <v>1674</v>
      </c>
      <c r="AY442" s="110" t="s">
        <v>118</v>
      </c>
      <c r="AZ442" s="110" t="s">
        <v>1701</v>
      </c>
    </row>
    <row r="443">
      <c r="A443" s="38">
        <v>439.0</v>
      </c>
      <c r="B443" s="135" t="s">
        <v>1698</v>
      </c>
      <c r="C443" s="82" t="str">
        <f t="shared" si="11"/>
        <v>View</v>
      </c>
      <c r="D443" s="38" t="s">
        <v>1717</v>
      </c>
      <c r="E443" s="83">
        <v>0.0026</v>
      </c>
      <c r="F443" s="87" t="str">
        <f t="shared" si="12"/>
        <v>Short-Term Bond</v>
      </c>
      <c r="G443" s="71">
        <v>3.0E-4</v>
      </c>
      <c r="H443" s="72">
        <v>8.0E-4</v>
      </c>
      <c r="I443" s="72">
        <v>0.0281</v>
      </c>
      <c r="J443" s="72">
        <v>0.0617</v>
      </c>
      <c r="K443" s="72">
        <v>0.1532</v>
      </c>
      <c r="L443" s="72">
        <v>0.0707</v>
      </c>
      <c r="M443" s="72">
        <v>0.0801</v>
      </c>
      <c r="N443" s="73">
        <v>-0.6101</v>
      </c>
      <c r="O443" s="73">
        <v>0.0049</v>
      </c>
      <c r="P443" s="73">
        <v>-0.9097</v>
      </c>
      <c r="Q443" s="72">
        <v>0.0854</v>
      </c>
      <c r="R443" s="89">
        <v>0.92</v>
      </c>
      <c r="S443" s="91">
        <v>4277.162838</v>
      </c>
      <c r="T443" s="93">
        <v>3019.0</v>
      </c>
      <c r="U443" s="91">
        <v>42419.83715</v>
      </c>
      <c r="V443" s="100" t="s">
        <v>156</v>
      </c>
      <c r="W443" s="97">
        <v>0.0374</v>
      </c>
      <c r="X443" s="99">
        <v>0.0383</v>
      </c>
      <c r="Y443" s="100">
        <v>44.0</v>
      </c>
      <c r="Z443" s="100">
        <v>82.0</v>
      </c>
      <c r="AA443" s="97">
        <v>0.0017</v>
      </c>
      <c r="AB443" s="100">
        <v>0.42</v>
      </c>
      <c r="AC443" s="102" t="s">
        <v>1277</v>
      </c>
      <c r="AD443" s="102" t="s">
        <v>1718</v>
      </c>
      <c r="AE443" s="100" t="s">
        <v>110</v>
      </c>
      <c r="AF443" s="103">
        <v>39175.0</v>
      </c>
      <c r="AG443" s="100">
        <v>12.87</v>
      </c>
      <c r="AH443" s="100">
        <v>12.87</v>
      </c>
      <c r="AI443" s="103">
        <v>46009.0</v>
      </c>
      <c r="AJ443" s="100">
        <v>0.2666</v>
      </c>
      <c r="AK443" s="102" t="s">
        <v>160</v>
      </c>
      <c r="AL443" s="102" t="s">
        <v>129</v>
      </c>
      <c r="AM443" s="102" t="s">
        <v>1698</v>
      </c>
      <c r="AN443" s="100">
        <v>5010.0</v>
      </c>
      <c r="AO443" s="102" t="s">
        <v>110</v>
      </c>
      <c r="AP443" s="102" t="s">
        <v>110</v>
      </c>
      <c r="AQ443" s="102">
        <v>2.64</v>
      </c>
      <c r="AR443" s="102">
        <v>5.0</v>
      </c>
      <c r="AS443" s="102">
        <v>0.0373</v>
      </c>
      <c r="AT443" s="99">
        <v>0.0334</v>
      </c>
      <c r="AU443" s="102" t="s">
        <v>110</v>
      </c>
      <c r="AV443" s="109" t="s">
        <v>1719</v>
      </c>
      <c r="AW443" s="102" t="s">
        <v>1700</v>
      </c>
      <c r="AX443" s="110" t="s">
        <v>1674</v>
      </c>
      <c r="AY443" s="110" t="s">
        <v>132</v>
      </c>
      <c r="AZ443" s="110" t="s">
        <v>1701</v>
      </c>
    </row>
    <row r="444">
      <c r="A444" s="38">
        <v>440.0</v>
      </c>
      <c r="B444" s="135" t="s">
        <v>1720</v>
      </c>
      <c r="C444" s="82" t="str">
        <f t="shared" si="11"/>
        <v>View</v>
      </c>
      <c r="D444" s="38" t="s">
        <v>1721</v>
      </c>
      <c r="E444" s="83">
        <v>0.6594</v>
      </c>
      <c r="F444" s="87" t="str">
        <f t="shared" si="12"/>
        <v>Short Government</v>
      </c>
      <c r="G444" s="71">
        <v>0.0031</v>
      </c>
      <c r="H444" s="72">
        <v>1.0E-4</v>
      </c>
      <c r="I444" s="72">
        <v>0.029</v>
      </c>
      <c r="J444" s="72">
        <v>0.0544</v>
      </c>
      <c r="K444" s="72">
        <v>0.1771</v>
      </c>
      <c r="L444" s="72">
        <v>0.0182</v>
      </c>
      <c r="M444" s="72">
        <v>0.157</v>
      </c>
      <c r="N444" s="73">
        <v>-0.2056</v>
      </c>
      <c r="O444" s="73">
        <v>2.5611</v>
      </c>
      <c r="P444" s="73">
        <v>-0.4276</v>
      </c>
      <c r="Q444" s="72">
        <v>0.0224</v>
      </c>
      <c r="R444" s="89">
        <v>7.0</v>
      </c>
      <c r="S444" s="91">
        <v>64.777482</v>
      </c>
      <c r="T444" s="93">
        <v>207.0</v>
      </c>
      <c r="U444" s="91">
        <v>355.266199</v>
      </c>
      <c r="V444" s="95"/>
      <c r="W444" s="97">
        <v>0.05</v>
      </c>
      <c r="X444" s="99">
        <v>0.0481</v>
      </c>
      <c r="Y444" s="100">
        <v>48.0</v>
      </c>
      <c r="Z444" s="100">
        <v>6.0</v>
      </c>
      <c r="AA444" s="97">
        <v>7.0E-4</v>
      </c>
      <c r="AB444" s="100">
        <v>0.19</v>
      </c>
      <c r="AC444" s="102" t="s">
        <v>1277</v>
      </c>
      <c r="AD444" s="102" t="s">
        <v>1271</v>
      </c>
      <c r="AE444" s="100" t="s">
        <v>110</v>
      </c>
      <c r="AF444" s="103">
        <v>43682.0</v>
      </c>
      <c r="AG444" s="100">
        <v>30.36</v>
      </c>
      <c r="AH444" s="100">
        <v>8.09</v>
      </c>
      <c r="AI444" s="103">
        <v>46022.0</v>
      </c>
      <c r="AJ444" s="100">
        <v>0.0358</v>
      </c>
      <c r="AK444" s="102" t="s">
        <v>1292</v>
      </c>
      <c r="AL444" s="104"/>
      <c r="AM444" s="102" t="s">
        <v>1722</v>
      </c>
      <c r="AN444" s="100">
        <v>5020.0</v>
      </c>
      <c r="AO444" s="102" t="s">
        <v>110</v>
      </c>
      <c r="AP444" s="102" t="s">
        <v>110</v>
      </c>
      <c r="AQ444" s="102">
        <v>1.4</v>
      </c>
      <c r="AR444" s="102">
        <v>4.0</v>
      </c>
      <c r="AS444" s="102">
        <v>0.0466</v>
      </c>
      <c r="AT444" s="99">
        <v>0.0471</v>
      </c>
      <c r="AU444" s="102" t="s">
        <v>110</v>
      </c>
      <c r="AV444" s="109" t="s">
        <v>1723</v>
      </c>
      <c r="AW444" s="102" t="s">
        <v>1724</v>
      </c>
      <c r="AX444" s="110" t="s">
        <v>1674</v>
      </c>
      <c r="AY444" s="110" t="s">
        <v>118</v>
      </c>
      <c r="AZ444" s="110" t="s">
        <v>1725</v>
      </c>
    </row>
    <row r="445">
      <c r="A445" s="38">
        <v>441.0</v>
      </c>
      <c r="B445" s="135" t="s">
        <v>1726</v>
      </c>
      <c r="C445" s="82" t="str">
        <f t="shared" si="11"/>
        <v>View</v>
      </c>
      <c r="D445" s="38" t="s">
        <v>1727</v>
      </c>
      <c r="E445" s="83">
        <v>0.1407</v>
      </c>
      <c r="F445" s="87" t="str">
        <f t="shared" si="12"/>
        <v>Short Government</v>
      </c>
      <c r="G445" s="71">
        <v>0.0115</v>
      </c>
      <c r="H445" s="72">
        <v>0.002</v>
      </c>
      <c r="I445" s="72">
        <v>0.0332</v>
      </c>
      <c r="J445" s="72">
        <v>0.0826</v>
      </c>
      <c r="K445" s="72">
        <v>0.1688</v>
      </c>
      <c r="L445" s="72">
        <v>0.048</v>
      </c>
      <c r="M445" s="72">
        <v>0.1293</v>
      </c>
      <c r="N445" s="73">
        <v>-0.2965</v>
      </c>
      <c r="O445" s="73">
        <v>0.2312</v>
      </c>
      <c r="P445" s="73">
        <v>-0.4634</v>
      </c>
      <c r="Q445" s="72">
        <v>0.048</v>
      </c>
      <c r="R445" s="89">
        <v>2.68</v>
      </c>
      <c r="S445" s="91">
        <v>159.187337</v>
      </c>
      <c r="T445" s="93">
        <v>738.0</v>
      </c>
      <c r="U445" s="91">
        <v>2949.086916</v>
      </c>
      <c r="V445" s="95"/>
      <c r="W445" s="97">
        <v>0.0516</v>
      </c>
      <c r="X445" s="99">
        <v>0.0573</v>
      </c>
      <c r="Y445" s="100">
        <v>1.0</v>
      </c>
      <c r="Z445" s="100">
        <v>7.0</v>
      </c>
      <c r="AA445" s="97">
        <v>0.0021</v>
      </c>
      <c r="AB445" s="100">
        <v>0.29</v>
      </c>
      <c r="AC445" s="102" t="s">
        <v>1277</v>
      </c>
      <c r="AD445" s="102" t="s">
        <v>1369</v>
      </c>
      <c r="AE445" s="100" t="s">
        <v>110</v>
      </c>
      <c r="AF445" s="103">
        <v>39937.0</v>
      </c>
      <c r="AG445" s="100">
        <v>11.51</v>
      </c>
      <c r="AH445" s="100">
        <v>5.09</v>
      </c>
      <c r="AI445" s="103">
        <v>46022.0</v>
      </c>
      <c r="AJ445" s="100">
        <v>0.0357</v>
      </c>
      <c r="AK445" s="102" t="s">
        <v>1292</v>
      </c>
      <c r="AL445" s="104"/>
      <c r="AM445" s="102" t="s">
        <v>1722</v>
      </c>
      <c r="AN445" s="100">
        <v>5020.0</v>
      </c>
      <c r="AO445" s="102" t="s">
        <v>110</v>
      </c>
      <c r="AP445" s="102" t="s">
        <v>110</v>
      </c>
      <c r="AQ445" s="102">
        <v>2.16</v>
      </c>
      <c r="AR445" s="102">
        <v>1.0</v>
      </c>
      <c r="AS445" s="102" t="s">
        <v>110</v>
      </c>
      <c r="AT445" s="99">
        <v>0.058</v>
      </c>
      <c r="AU445" s="102" t="s">
        <v>110</v>
      </c>
      <c r="AV445" s="109" t="s">
        <v>1728</v>
      </c>
      <c r="AW445" s="102" t="s">
        <v>1724</v>
      </c>
      <c r="AX445" s="110" t="s">
        <v>1674</v>
      </c>
      <c r="AY445" s="110" t="s">
        <v>118</v>
      </c>
      <c r="AZ445" s="110" t="s">
        <v>1725</v>
      </c>
    </row>
    <row r="446">
      <c r="A446" s="38">
        <v>442.0</v>
      </c>
      <c r="B446" s="135" t="s">
        <v>1729</v>
      </c>
      <c r="C446" s="82" t="str">
        <f t="shared" si="11"/>
        <v>View</v>
      </c>
      <c r="D446" s="38" t="s">
        <v>1730</v>
      </c>
      <c r="E446" s="83">
        <v>0.4816</v>
      </c>
      <c r="F446" s="87" t="str">
        <f t="shared" si="12"/>
        <v>Short Government</v>
      </c>
      <c r="G446" s="71">
        <v>0.0065</v>
      </c>
      <c r="H446" s="72">
        <v>8.0E-4</v>
      </c>
      <c r="I446" s="72">
        <v>0.0379</v>
      </c>
      <c r="J446" s="72">
        <v>0.0733</v>
      </c>
      <c r="K446" s="72">
        <v>0.1909</v>
      </c>
      <c r="L446" s="72">
        <v>0.0459</v>
      </c>
      <c r="M446" s="72">
        <v>0.1455</v>
      </c>
      <c r="N446" s="73">
        <v>-0.1674</v>
      </c>
      <c r="O446" s="73">
        <v>1.0446</v>
      </c>
      <c r="P446" s="73">
        <v>-0.3054</v>
      </c>
      <c r="Q446" s="72">
        <v>0.0649</v>
      </c>
      <c r="R446" s="89">
        <v>2.27</v>
      </c>
      <c r="S446" s="91">
        <v>419.237122</v>
      </c>
      <c r="T446" s="93">
        <v>1181.0</v>
      </c>
      <c r="U446" s="91">
        <v>5717.776473</v>
      </c>
      <c r="V446" s="95"/>
      <c r="W446" s="97">
        <v>0.04</v>
      </c>
      <c r="X446" s="99">
        <v>0.0408</v>
      </c>
      <c r="Y446" s="100">
        <v>7.0</v>
      </c>
      <c r="Z446" s="100">
        <v>5.0</v>
      </c>
      <c r="AA446" s="97">
        <v>0.0017</v>
      </c>
      <c r="AB446" s="100">
        <v>0.38</v>
      </c>
      <c r="AC446" s="102" t="s">
        <v>1277</v>
      </c>
      <c r="AD446" s="102" t="s">
        <v>1731</v>
      </c>
      <c r="AE446" s="100" t="s">
        <v>110</v>
      </c>
      <c r="AF446" s="103">
        <v>41947.0</v>
      </c>
      <c r="AG446" s="100">
        <v>11.17</v>
      </c>
      <c r="AH446" s="100">
        <v>2.01</v>
      </c>
      <c r="AI446" s="103">
        <v>46003.0</v>
      </c>
      <c r="AJ446" s="100">
        <v>0.17</v>
      </c>
      <c r="AK446" s="102" t="s">
        <v>160</v>
      </c>
      <c r="AL446" s="102" t="s">
        <v>279</v>
      </c>
      <c r="AM446" s="102" t="s">
        <v>1722</v>
      </c>
      <c r="AN446" s="100">
        <v>5020.0</v>
      </c>
      <c r="AO446" s="102" t="s">
        <v>110</v>
      </c>
      <c r="AP446" s="102" t="s">
        <v>110</v>
      </c>
      <c r="AQ446" s="102">
        <v>2.3</v>
      </c>
      <c r="AR446" s="102">
        <v>3.0</v>
      </c>
      <c r="AS446" s="102" t="s">
        <v>110</v>
      </c>
      <c r="AT446" s="99">
        <v>0.0383</v>
      </c>
      <c r="AU446" s="102" t="s">
        <v>110</v>
      </c>
      <c r="AV446" s="109" t="s">
        <v>1732</v>
      </c>
      <c r="AW446" s="102" t="s">
        <v>1724</v>
      </c>
      <c r="AX446" s="110" t="s">
        <v>1674</v>
      </c>
      <c r="AY446" s="110" t="s">
        <v>132</v>
      </c>
      <c r="AZ446" s="110" t="s">
        <v>1725</v>
      </c>
    </row>
    <row r="447">
      <c r="A447" s="38">
        <v>443.0</v>
      </c>
      <c r="B447" s="135" t="s">
        <v>1733</v>
      </c>
      <c r="C447" s="82" t="str">
        <f t="shared" si="11"/>
        <v>View</v>
      </c>
      <c r="D447" s="38" t="s">
        <v>1734</v>
      </c>
      <c r="E447" s="83">
        <v>0.2818</v>
      </c>
      <c r="F447" s="87" t="str">
        <f t="shared" si="12"/>
        <v>Short Government</v>
      </c>
      <c r="G447" s="71">
        <v>0.0025</v>
      </c>
      <c r="H447" s="72">
        <v>5.0E-4</v>
      </c>
      <c r="I447" s="72">
        <v>0.0303</v>
      </c>
      <c r="J447" s="72">
        <v>0.0571</v>
      </c>
      <c r="K447" s="72">
        <v>0.165</v>
      </c>
      <c r="L447" s="72">
        <v>0.0415</v>
      </c>
      <c r="M447" s="72">
        <v>0.1188</v>
      </c>
      <c r="N447" s="73">
        <v>-0.5685</v>
      </c>
      <c r="O447" s="73">
        <v>0.6359</v>
      </c>
      <c r="P447" s="73">
        <v>-0.8978</v>
      </c>
      <c r="Q447" s="72">
        <v>0.0532</v>
      </c>
      <c r="R447" s="89">
        <v>2.23</v>
      </c>
      <c r="S447" s="91">
        <v>34.160118</v>
      </c>
      <c r="T447" s="93">
        <v>348.0</v>
      </c>
      <c r="U447" s="91">
        <v>275.264321</v>
      </c>
      <c r="V447" s="95"/>
      <c r="W447" s="97">
        <v>0.04</v>
      </c>
      <c r="X447" s="99">
        <v>0.0467</v>
      </c>
      <c r="Y447" s="100">
        <v>37.0</v>
      </c>
      <c r="Z447" s="100">
        <v>12.0</v>
      </c>
      <c r="AA447" s="97">
        <v>0.0012</v>
      </c>
      <c r="AB447" s="100">
        <v>0.22</v>
      </c>
      <c r="AC447" s="102" t="s">
        <v>1277</v>
      </c>
      <c r="AD447" s="102" t="s">
        <v>1271</v>
      </c>
      <c r="AE447" s="100" t="s">
        <v>110</v>
      </c>
      <c r="AF447" s="103">
        <v>41582.0</v>
      </c>
      <c r="AG447" s="100">
        <v>12.17</v>
      </c>
      <c r="AH447" s="100">
        <v>1.25</v>
      </c>
      <c r="AI447" s="103">
        <v>46010.0</v>
      </c>
      <c r="AJ447" s="100">
        <v>0.4116</v>
      </c>
      <c r="AK447" s="102" t="s">
        <v>160</v>
      </c>
      <c r="AL447" s="102" t="s">
        <v>129</v>
      </c>
      <c r="AM447" s="102" t="s">
        <v>1722</v>
      </c>
      <c r="AN447" s="100">
        <v>5020.0</v>
      </c>
      <c r="AO447" s="102" t="s">
        <v>110</v>
      </c>
      <c r="AP447" s="102" t="s">
        <v>110</v>
      </c>
      <c r="AQ447" s="102">
        <v>0.97</v>
      </c>
      <c r="AR447" s="102">
        <v>9.0</v>
      </c>
      <c r="AS447" s="102">
        <v>0.0456</v>
      </c>
      <c r="AT447" s="99">
        <v>0.0497</v>
      </c>
      <c r="AU447" s="102" t="s">
        <v>110</v>
      </c>
      <c r="AV447" s="109" t="s">
        <v>1735</v>
      </c>
      <c r="AW447" s="102" t="s">
        <v>1724</v>
      </c>
      <c r="AX447" s="110" t="s">
        <v>1674</v>
      </c>
      <c r="AY447" s="110" t="s">
        <v>132</v>
      </c>
      <c r="AZ447" s="110" t="s">
        <v>1725</v>
      </c>
    </row>
    <row r="448">
      <c r="A448" s="38">
        <v>444.0</v>
      </c>
      <c r="B448" s="135" t="s">
        <v>1722</v>
      </c>
      <c r="C448" s="82" t="str">
        <f t="shared" si="11"/>
        <v>View</v>
      </c>
      <c r="D448" s="38" t="s">
        <v>1736</v>
      </c>
      <c r="E448" s="83">
        <v>-0.3026</v>
      </c>
      <c r="F448" s="87" t="str">
        <f t="shared" si="12"/>
        <v>Short Government</v>
      </c>
      <c r="G448" s="71">
        <v>0.0015</v>
      </c>
      <c r="H448" s="72">
        <v>8.0E-4</v>
      </c>
      <c r="I448" s="72">
        <v>0.0248</v>
      </c>
      <c r="J448" s="72">
        <v>0.0506</v>
      </c>
      <c r="K448" s="72">
        <v>0.1364</v>
      </c>
      <c r="L448" s="72">
        <v>0.0503</v>
      </c>
      <c r="M448" s="72">
        <v>0.0849</v>
      </c>
      <c r="N448" s="73">
        <v>-0.8096</v>
      </c>
      <c r="O448" s="73">
        <v>-0.5933</v>
      </c>
      <c r="P448" s="73">
        <v>-1.2317</v>
      </c>
      <c r="Q448" s="72">
        <v>0.0571</v>
      </c>
      <c r="R448" s="89">
        <v>1.47</v>
      </c>
      <c r="S448" s="91">
        <v>-870.117937</v>
      </c>
      <c r="T448" s="93">
        <v>91.0</v>
      </c>
      <c r="U448" s="91">
        <v>23581.10699</v>
      </c>
      <c r="V448" s="100" t="s">
        <v>156</v>
      </c>
      <c r="W448" s="97">
        <v>0.0342</v>
      </c>
      <c r="X448" s="99">
        <v>0.038</v>
      </c>
      <c r="Y448" s="100">
        <v>73.0</v>
      </c>
      <c r="Z448" s="100">
        <v>62.0</v>
      </c>
      <c r="AA448" s="97">
        <v>0.0013</v>
      </c>
      <c r="AB448" s="100">
        <v>0.27</v>
      </c>
      <c r="AC448" s="102" t="s">
        <v>1277</v>
      </c>
      <c r="AD448" s="102" t="s">
        <v>1671</v>
      </c>
      <c r="AE448" s="100" t="s">
        <v>110</v>
      </c>
      <c r="AF448" s="103">
        <v>37459.0</v>
      </c>
      <c r="AG448" s="100">
        <v>14.51</v>
      </c>
      <c r="AH448" s="100">
        <v>0.42</v>
      </c>
      <c r="AI448" s="103">
        <v>46010.0</v>
      </c>
      <c r="AJ448" s="100">
        <v>0.2548</v>
      </c>
      <c r="AK448" s="102" t="s">
        <v>160</v>
      </c>
      <c r="AL448" s="102" t="s">
        <v>279</v>
      </c>
      <c r="AM448" s="102" t="s">
        <v>1722</v>
      </c>
      <c r="AN448" s="100">
        <v>5020.0</v>
      </c>
      <c r="AO448" s="102" t="s">
        <v>110</v>
      </c>
      <c r="AP448" s="102" t="s">
        <v>110</v>
      </c>
      <c r="AQ448" s="102">
        <v>1.8985</v>
      </c>
      <c r="AR448" s="102">
        <v>4.0</v>
      </c>
      <c r="AS448" s="102">
        <v>0.0353</v>
      </c>
      <c r="AT448" s="99">
        <v>0.0284</v>
      </c>
      <c r="AU448" s="102" t="s">
        <v>110</v>
      </c>
      <c r="AV448" s="109" t="s">
        <v>1737</v>
      </c>
      <c r="AW448" s="102" t="s">
        <v>1724</v>
      </c>
      <c r="AX448" s="110" t="s">
        <v>1674</v>
      </c>
      <c r="AY448" s="110" t="s">
        <v>132</v>
      </c>
      <c r="AZ448" s="110" t="s">
        <v>1725</v>
      </c>
    </row>
    <row r="449">
      <c r="A449" s="38">
        <v>445.0</v>
      </c>
      <c r="B449" s="135" t="s">
        <v>1738</v>
      </c>
      <c r="C449" s="82" t="str">
        <f t="shared" si="11"/>
        <v>View</v>
      </c>
      <c r="D449" s="38" t="s">
        <v>1739</v>
      </c>
      <c r="E449" s="83">
        <v>0.0062</v>
      </c>
      <c r="F449" s="87" t="str">
        <f t="shared" si="12"/>
        <v>Short Government</v>
      </c>
      <c r="G449" s="71">
        <v>0.0045</v>
      </c>
      <c r="H449" s="72">
        <v>0.0011</v>
      </c>
      <c r="I449" s="72">
        <v>0.0244</v>
      </c>
      <c r="J449" s="72">
        <v>0.0565</v>
      </c>
      <c r="K449" s="72">
        <v>0.1515</v>
      </c>
      <c r="L449" s="72">
        <v>0.0517</v>
      </c>
      <c r="M449" s="72">
        <v>0.0941</v>
      </c>
      <c r="N449" s="73">
        <v>-0.6491</v>
      </c>
      <c r="O449" s="73">
        <v>0.0131</v>
      </c>
      <c r="P449" s="73">
        <v>-1.0266</v>
      </c>
      <c r="Q449" s="72">
        <v>0.0676</v>
      </c>
      <c r="R449" s="89">
        <v>1.36</v>
      </c>
      <c r="S449" s="91">
        <v>-53.85716</v>
      </c>
      <c r="T449" s="93">
        <v>263.0</v>
      </c>
      <c r="U449" s="91">
        <v>654.903184</v>
      </c>
      <c r="V449" s="95"/>
      <c r="W449" s="97">
        <v>0.03</v>
      </c>
      <c r="X449" s="99">
        <v>0.0367</v>
      </c>
      <c r="Y449" s="100">
        <v>29.0</v>
      </c>
      <c r="Z449" s="100">
        <v>19.0</v>
      </c>
      <c r="AA449" s="97">
        <v>0.0014</v>
      </c>
      <c r="AB449" s="100">
        <v>0.33</v>
      </c>
      <c r="AC449" s="102" t="s">
        <v>1277</v>
      </c>
      <c r="AD449" s="102" t="s">
        <v>1271</v>
      </c>
      <c r="AE449" s="100" t="s">
        <v>110</v>
      </c>
      <c r="AF449" s="103">
        <v>34424.0</v>
      </c>
      <c r="AG449" s="100">
        <v>24.6</v>
      </c>
      <c r="AH449" s="100">
        <v>6.26</v>
      </c>
      <c r="AI449" s="103">
        <v>46022.0</v>
      </c>
      <c r="AJ449" s="100">
        <v>0.0339</v>
      </c>
      <c r="AK449" s="102" t="s">
        <v>1292</v>
      </c>
      <c r="AL449" s="104"/>
      <c r="AM449" s="102" t="s">
        <v>1722</v>
      </c>
      <c r="AN449" s="100">
        <v>5020.0</v>
      </c>
      <c r="AO449" s="102" t="s">
        <v>110</v>
      </c>
      <c r="AP449" s="102" t="s">
        <v>110</v>
      </c>
      <c r="AQ449" s="102">
        <v>2.14</v>
      </c>
      <c r="AR449" s="102">
        <v>3.0</v>
      </c>
      <c r="AS449" s="102">
        <v>0.0398</v>
      </c>
      <c r="AT449" s="99">
        <v>0.0366</v>
      </c>
      <c r="AU449" s="102" t="s">
        <v>110</v>
      </c>
      <c r="AV449" s="109" t="s">
        <v>1740</v>
      </c>
      <c r="AW449" s="102" t="s">
        <v>1724</v>
      </c>
      <c r="AX449" s="110" t="s">
        <v>1674</v>
      </c>
      <c r="AY449" s="110" t="s">
        <v>118</v>
      </c>
      <c r="AZ449" s="110" t="s">
        <v>1725</v>
      </c>
    </row>
    <row r="450">
      <c r="A450" s="38">
        <v>446.0</v>
      </c>
      <c r="B450" s="135" t="s">
        <v>1741</v>
      </c>
      <c r="C450" s="82" t="str">
        <f t="shared" si="11"/>
        <v>View</v>
      </c>
      <c r="D450" s="38" t="s">
        <v>1742</v>
      </c>
      <c r="E450" s="83">
        <v>-0.0444</v>
      </c>
      <c r="F450" s="87" t="str">
        <f t="shared" si="12"/>
        <v>Short Government</v>
      </c>
      <c r="G450" s="71">
        <v>0.002</v>
      </c>
      <c r="H450" s="72">
        <v>8.0E-4</v>
      </c>
      <c r="I450" s="72">
        <v>0.0307</v>
      </c>
      <c r="J450" s="72">
        <v>0.0623</v>
      </c>
      <c r="K450" s="72">
        <v>0.1469</v>
      </c>
      <c r="L450" s="72">
        <v>0.0944</v>
      </c>
      <c r="M450" s="72">
        <v>0.0495</v>
      </c>
      <c r="N450" s="73">
        <v>-0.6859</v>
      </c>
      <c r="O450" s="73">
        <v>-0.0881</v>
      </c>
      <c r="P450" s="73">
        <v>-0.9773</v>
      </c>
      <c r="Q450" s="72">
        <v>0.1101</v>
      </c>
      <c r="R450" s="89">
        <v>0.45</v>
      </c>
      <c r="S450" s="91">
        <v>-57.028461</v>
      </c>
      <c r="T450" s="93">
        <v>110.0</v>
      </c>
      <c r="U450" s="91">
        <v>572.543055</v>
      </c>
      <c r="V450" s="95"/>
      <c r="W450" s="97">
        <v>0.0365</v>
      </c>
      <c r="X450" s="99">
        <v>0.0375</v>
      </c>
      <c r="Y450" s="100">
        <v>17.0</v>
      </c>
      <c r="Z450" s="100">
        <v>32.0</v>
      </c>
      <c r="AA450" s="97">
        <v>0.0021</v>
      </c>
      <c r="AB450" s="100">
        <v>0.52</v>
      </c>
      <c r="AC450" s="102" t="s">
        <v>1277</v>
      </c>
      <c r="AD450" s="102" t="s">
        <v>1369</v>
      </c>
      <c r="AE450" s="100" t="s">
        <v>110</v>
      </c>
      <c r="AF450" s="103">
        <v>39757.0</v>
      </c>
      <c r="AG450" s="100">
        <v>14.51</v>
      </c>
      <c r="AH450" s="100">
        <v>0.42</v>
      </c>
      <c r="AI450" s="103">
        <v>46010.0</v>
      </c>
      <c r="AJ450" s="100">
        <v>0.3333</v>
      </c>
      <c r="AK450" s="102" t="s">
        <v>160</v>
      </c>
      <c r="AL450" s="102" t="s">
        <v>129</v>
      </c>
      <c r="AM450" s="102" t="s">
        <v>1722</v>
      </c>
      <c r="AN450" s="100">
        <v>5020.0</v>
      </c>
      <c r="AO450" s="102" t="s">
        <v>110</v>
      </c>
      <c r="AP450" s="102" t="s">
        <v>110</v>
      </c>
      <c r="AQ450" s="102">
        <v>3.32881</v>
      </c>
      <c r="AR450" s="102">
        <v>4.0</v>
      </c>
      <c r="AS450" s="102">
        <v>0.0378</v>
      </c>
      <c r="AT450" s="99">
        <v>0.0365</v>
      </c>
      <c r="AU450" s="102" t="s">
        <v>110</v>
      </c>
      <c r="AV450" s="109" t="s">
        <v>1743</v>
      </c>
      <c r="AW450" s="102" t="s">
        <v>1724</v>
      </c>
      <c r="AX450" s="110" t="s">
        <v>1674</v>
      </c>
      <c r="AY450" s="110" t="s">
        <v>132</v>
      </c>
      <c r="AZ450" s="110" t="s">
        <v>1725</v>
      </c>
    </row>
    <row r="451">
      <c r="A451" s="38">
        <v>447.0</v>
      </c>
      <c r="B451" s="135" t="s">
        <v>1744</v>
      </c>
      <c r="C451" s="82" t="str">
        <f t="shared" si="11"/>
        <v>View</v>
      </c>
      <c r="D451" s="38" t="s">
        <v>1745</v>
      </c>
      <c r="E451" s="83">
        <v>0.6058</v>
      </c>
      <c r="F451" s="87" t="str">
        <f t="shared" si="12"/>
        <v>Short-Term Inflation-Protected Bond</v>
      </c>
      <c r="G451" s="71">
        <v>0.0085</v>
      </c>
      <c r="H451" s="72">
        <v>0.002</v>
      </c>
      <c r="I451" s="72">
        <v>0.0195</v>
      </c>
      <c r="J451" s="72">
        <v>0.0581</v>
      </c>
      <c r="K451" s="72">
        <v>0.1911</v>
      </c>
      <c r="L451" s="72">
        <v>0.0471</v>
      </c>
      <c r="M451" s="72">
        <v>0.2401</v>
      </c>
      <c r="N451" s="73">
        <v>0.4044</v>
      </c>
      <c r="O451" s="73">
        <v>1.2388</v>
      </c>
      <c r="P451" s="73">
        <v>0.3934</v>
      </c>
      <c r="Q451" s="72">
        <v>0.062</v>
      </c>
      <c r="R451" s="89">
        <v>3.89</v>
      </c>
      <c r="S451" s="91">
        <v>12.026315</v>
      </c>
      <c r="T451" s="93">
        <v>691.0</v>
      </c>
      <c r="U451" s="91">
        <v>529.935525</v>
      </c>
      <c r="V451" s="95"/>
      <c r="W451" s="97">
        <v>0.0637</v>
      </c>
      <c r="X451" s="99">
        <v>0.0459</v>
      </c>
      <c r="Y451" s="100">
        <v>91.0</v>
      </c>
      <c r="Z451" s="100">
        <v>1.0</v>
      </c>
      <c r="AA451" s="97">
        <v>0.0014</v>
      </c>
      <c r="AB451" s="100">
        <v>0.3</v>
      </c>
      <c r="AC451" s="102" t="s">
        <v>1277</v>
      </c>
      <c r="AD451" s="102" t="s">
        <v>1369</v>
      </c>
      <c r="AE451" s="100" t="s">
        <v>110</v>
      </c>
      <c r="AF451" s="103">
        <v>40269.0</v>
      </c>
      <c r="AG451" s="100">
        <v>6.01</v>
      </c>
      <c r="AH451" s="100">
        <v>0.33</v>
      </c>
      <c r="AI451" s="103">
        <v>46021.0</v>
      </c>
      <c r="AJ451" s="100">
        <v>0.1104</v>
      </c>
      <c r="AK451" s="102" t="s">
        <v>128</v>
      </c>
      <c r="AL451" s="104"/>
      <c r="AM451" s="102" t="s">
        <v>1746</v>
      </c>
      <c r="AN451" s="100">
        <v>5030.0</v>
      </c>
      <c r="AO451" s="102" t="s">
        <v>110</v>
      </c>
      <c r="AP451" s="102" t="s">
        <v>110</v>
      </c>
      <c r="AQ451" s="102">
        <v>2.12</v>
      </c>
      <c r="AR451" s="102">
        <v>12.0</v>
      </c>
      <c r="AS451" s="102" t="s">
        <v>110</v>
      </c>
      <c r="AT451" s="99">
        <v>0.0493</v>
      </c>
      <c r="AU451" s="102" t="s">
        <v>110</v>
      </c>
      <c r="AV451" s="109" t="s">
        <v>1747</v>
      </c>
      <c r="AW451" s="102" t="s">
        <v>1748</v>
      </c>
      <c r="AX451" s="110" t="s">
        <v>1674</v>
      </c>
      <c r="AY451" s="110" t="s">
        <v>118</v>
      </c>
      <c r="AZ451" s="110" t="s">
        <v>1749</v>
      </c>
    </row>
    <row r="452">
      <c r="A452" s="38">
        <v>448.0</v>
      </c>
      <c r="B452" s="135" t="s">
        <v>1750</v>
      </c>
      <c r="C452" s="82" t="str">
        <f t="shared" si="11"/>
        <v>View</v>
      </c>
      <c r="D452" s="38" t="s">
        <v>1751</v>
      </c>
      <c r="E452" s="83">
        <v>0.7671</v>
      </c>
      <c r="F452" s="87" t="str">
        <f t="shared" si="12"/>
        <v>Short-Term Inflation-Protected Bond</v>
      </c>
      <c r="G452" s="71">
        <v>0.0022</v>
      </c>
      <c r="H452" s="72">
        <v>0.001</v>
      </c>
      <c r="I452" s="72">
        <v>0.0175</v>
      </c>
      <c r="J452" s="72">
        <v>0.0486</v>
      </c>
      <c r="K452" s="72">
        <v>0.183</v>
      </c>
      <c r="L452" s="72">
        <v>0.0388</v>
      </c>
      <c r="M452" s="72">
        <v>0.2075</v>
      </c>
      <c r="N452" s="73">
        <v>0.2631</v>
      </c>
      <c r="O452" s="73">
        <v>1.0743</v>
      </c>
      <c r="P452" s="73">
        <v>0.2179</v>
      </c>
      <c r="Q452" s="72">
        <v>0.0546</v>
      </c>
      <c r="R452" s="89">
        <v>3.8</v>
      </c>
      <c r="S452" s="91">
        <v>48.959268</v>
      </c>
      <c r="T452" s="93">
        <v>788.0</v>
      </c>
      <c r="U452" s="91">
        <v>2091.130652</v>
      </c>
      <c r="V452" s="95"/>
      <c r="W452" s="97">
        <v>0.0366</v>
      </c>
      <c r="X452" s="99">
        <v>0.0415</v>
      </c>
      <c r="Y452" s="100">
        <v>99.0</v>
      </c>
      <c r="Z452" s="100">
        <v>6.0</v>
      </c>
      <c r="AA452" s="97">
        <v>8.0E-4</v>
      </c>
      <c r="AB452" s="100">
        <v>0.22</v>
      </c>
      <c r="AC452" s="102" t="s">
        <v>1277</v>
      </c>
      <c r="AD452" s="102" t="s">
        <v>1271</v>
      </c>
      <c r="AE452" s="100" t="s">
        <v>110</v>
      </c>
      <c r="AF452" s="103">
        <v>41583.0</v>
      </c>
      <c r="AG452" s="100">
        <v>12.16</v>
      </c>
      <c r="AH452" s="100">
        <v>0.84</v>
      </c>
      <c r="AI452" s="103">
        <v>46006.0</v>
      </c>
      <c r="AJ452" s="100">
        <v>0.4887</v>
      </c>
      <c r="AK452" s="102" t="s">
        <v>107</v>
      </c>
      <c r="AL452" s="104"/>
      <c r="AM452" s="102" t="s">
        <v>1746</v>
      </c>
      <c r="AN452" s="100">
        <v>5030.0</v>
      </c>
      <c r="AO452" s="102" t="s">
        <v>110</v>
      </c>
      <c r="AP452" s="102" t="s">
        <v>110</v>
      </c>
      <c r="AQ452" s="102">
        <v>1.79852</v>
      </c>
      <c r="AR452" s="102">
        <v>7.0</v>
      </c>
      <c r="AS452" s="102">
        <v>0.0199519</v>
      </c>
      <c r="AT452" s="99">
        <v>0.0337</v>
      </c>
      <c r="AU452" s="102" t="s">
        <v>110</v>
      </c>
      <c r="AV452" s="109" t="s">
        <v>1752</v>
      </c>
      <c r="AW452" s="102" t="s">
        <v>1748</v>
      </c>
      <c r="AX452" s="110" t="s">
        <v>1674</v>
      </c>
      <c r="AY452" s="110" t="s">
        <v>118</v>
      </c>
      <c r="AZ452" s="110" t="s">
        <v>1749</v>
      </c>
    </row>
    <row r="453">
      <c r="A453" s="38">
        <v>449.0</v>
      </c>
      <c r="B453" s="135" t="s">
        <v>1746</v>
      </c>
      <c r="C453" s="82" t="str">
        <f t="shared" si="11"/>
        <v>View</v>
      </c>
      <c r="D453" s="38" t="s">
        <v>1753</v>
      </c>
      <c r="E453" s="83">
        <v>0.142</v>
      </c>
      <c r="F453" s="87" t="str">
        <f t="shared" si="12"/>
        <v>Short-Term Inflation-Protected Bond</v>
      </c>
      <c r="G453" s="71">
        <v>3.0E-4</v>
      </c>
      <c r="H453" s="72">
        <v>0.0011</v>
      </c>
      <c r="I453" s="72">
        <v>0.0215</v>
      </c>
      <c r="J453" s="72">
        <v>0.0615</v>
      </c>
      <c r="K453" s="72">
        <v>0.1648</v>
      </c>
      <c r="L453" s="72">
        <v>0.0435</v>
      </c>
      <c r="M453" s="72">
        <v>0.1907</v>
      </c>
      <c r="N453" s="73">
        <v>0.1336</v>
      </c>
      <c r="O453" s="73">
        <v>0.2923</v>
      </c>
      <c r="P453" s="73">
        <v>0.1476</v>
      </c>
      <c r="Q453" s="72">
        <v>0.0549</v>
      </c>
      <c r="R453" s="89">
        <v>3.49</v>
      </c>
      <c r="S453" s="91">
        <v>-151.704687</v>
      </c>
      <c r="T453" s="93">
        <v>28.0</v>
      </c>
      <c r="U453" s="91">
        <v>12820.32623</v>
      </c>
      <c r="V453" s="100" t="s">
        <v>156</v>
      </c>
      <c r="W453" s="97">
        <v>0.0425</v>
      </c>
      <c r="X453" s="99">
        <v>0.0411</v>
      </c>
      <c r="Y453" s="100">
        <v>65.0</v>
      </c>
      <c r="Z453" s="100">
        <v>34.0</v>
      </c>
      <c r="AA453" s="97">
        <v>0.0015</v>
      </c>
      <c r="AB453" s="100">
        <v>0.32</v>
      </c>
      <c r="AC453" s="102" t="s">
        <v>1277</v>
      </c>
      <c r="AD453" s="102" t="s">
        <v>1754</v>
      </c>
      <c r="AE453" s="100" t="s">
        <v>110</v>
      </c>
      <c r="AF453" s="103">
        <v>40513.0</v>
      </c>
      <c r="AG453" s="100">
        <v>14.5</v>
      </c>
      <c r="AH453" s="100">
        <v>0.42</v>
      </c>
      <c r="AI453" s="103">
        <v>46010.0</v>
      </c>
      <c r="AJ453" s="100">
        <v>0.3515</v>
      </c>
      <c r="AK453" s="102" t="s">
        <v>160</v>
      </c>
      <c r="AL453" s="102" t="s">
        <v>129</v>
      </c>
      <c r="AM453" s="102" t="s">
        <v>1746</v>
      </c>
      <c r="AN453" s="100">
        <v>5030.0</v>
      </c>
      <c r="AO453" s="102" t="s">
        <v>110</v>
      </c>
      <c r="AP453" s="102" t="s">
        <v>110</v>
      </c>
      <c r="AQ453" s="102">
        <v>2.37686</v>
      </c>
      <c r="AR453" s="102">
        <v>4.0</v>
      </c>
      <c r="AS453" s="102">
        <v>0.0354</v>
      </c>
      <c r="AT453" s="102" t="s">
        <v>110</v>
      </c>
      <c r="AU453" s="102" t="s">
        <v>110</v>
      </c>
      <c r="AV453" s="109" t="s">
        <v>1755</v>
      </c>
      <c r="AW453" s="102" t="s">
        <v>1748</v>
      </c>
      <c r="AX453" s="110" t="s">
        <v>1674</v>
      </c>
      <c r="AY453" s="110" t="s">
        <v>132</v>
      </c>
      <c r="AZ453" s="110" t="s">
        <v>1749</v>
      </c>
    </row>
    <row r="454">
      <c r="A454" s="38">
        <v>450.0</v>
      </c>
      <c r="B454" s="135" t="s">
        <v>1756</v>
      </c>
      <c r="C454" s="82" t="str">
        <f t="shared" si="11"/>
        <v>View</v>
      </c>
      <c r="D454" s="38" t="s">
        <v>1757</v>
      </c>
      <c r="E454" s="83">
        <v>0.1405</v>
      </c>
      <c r="F454" s="87" t="str">
        <f t="shared" si="12"/>
        <v>Short-Term Inflation-Protected Bond</v>
      </c>
      <c r="G454" s="71">
        <v>3.0E-4</v>
      </c>
      <c r="H454" s="72">
        <v>8.0E-4</v>
      </c>
      <c r="I454" s="72">
        <v>0.0217</v>
      </c>
      <c r="J454" s="72">
        <v>0.0613</v>
      </c>
      <c r="K454" s="72">
        <v>0.1654</v>
      </c>
      <c r="L454" s="72">
        <v>0.0446</v>
      </c>
      <c r="M454" s="72">
        <v>0.1883</v>
      </c>
      <c r="N454" s="73">
        <v>0.1125</v>
      </c>
      <c r="O454" s="73">
        <v>0.288</v>
      </c>
      <c r="P454" s="73">
        <v>0.1247</v>
      </c>
      <c r="Q454" s="72">
        <v>0.0551</v>
      </c>
      <c r="R454" s="89">
        <v>3.42</v>
      </c>
      <c r="S454" s="91">
        <v>4000.158662</v>
      </c>
      <c r="T454" s="93">
        <v>28.0</v>
      </c>
      <c r="U454" s="91">
        <v>17335.32354</v>
      </c>
      <c r="V454" s="95"/>
      <c r="W454" s="97">
        <v>0.02</v>
      </c>
      <c r="X454" s="99">
        <v>0.038</v>
      </c>
      <c r="Y454" s="100">
        <v>55.0</v>
      </c>
      <c r="Z454" s="100">
        <v>28.0</v>
      </c>
      <c r="AA454" s="97">
        <v>0.0015</v>
      </c>
      <c r="AB454" s="100">
        <v>0.31</v>
      </c>
      <c r="AC454" s="102" t="s">
        <v>1277</v>
      </c>
      <c r="AD454" s="102" t="s">
        <v>1271</v>
      </c>
      <c r="AE454" s="100" t="s">
        <v>110</v>
      </c>
      <c r="AF454" s="103">
        <v>41194.0</v>
      </c>
      <c r="AG454" s="100">
        <v>13.23</v>
      </c>
      <c r="AH454" s="100">
        <v>13.23</v>
      </c>
      <c r="AI454" s="103">
        <v>46009.0</v>
      </c>
      <c r="AJ454" s="100">
        <v>0.711</v>
      </c>
      <c r="AK454" s="102" t="s">
        <v>128</v>
      </c>
      <c r="AL454" s="102" t="s">
        <v>279</v>
      </c>
      <c r="AM454" s="102" t="s">
        <v>1746</v>
      </c>
      <c r="AN454" s="100">
        <v>5030.0</v>
      </c>
      <c r="AO454" s="102" t="s">
        <v>110</v>
      </c>
      <c r="AP454" s="102" t="s">
        <v>110</v>
      </c>
      <c r="AQ454" s="102">
        <v>2.39</v>
      </c>
      <c r="AR454" s="102">
        <v>1.0</v>
      </c>
      <c r="AS454" s="102">
        <v>0.0351</v>
      </c>
      <c r="AT454" s="102" t="s">
        <v>110</v>
      </c>
      <c r="AU454" s="102" t="s">
        <v>110</v>
      </c>
      <c r="AV454" s="109" t="s">
        <v>1758</v>
      </c>
      <c r="AW454" s="102" t="s">
        <v>1748</v>
      </c>
      <c r="AX454" s="110" t="s">
        <v>1674</v>
      </c>
      <c r="AY454" s="110" t="s">
        <v>132</v>
      </c>
      <c r="AZ454" s="110" t="s">
        <v>1749</v>
      </c>
    </row>
    <row r="455">
      <c r="A455" s="38">
        <v>451.0</v>
      </c>
      <c r="B455" s="135" t="s">
        <v>1759</v>
      </c>
      <c r="C455" s="82" t="str">
        <f t="shared" si="11"/>
        <v>View</v>
      </c>
      <c r="D455" s="38" t="s">
        <v>1760</v>
      </c>
      <c r="E455" s="83">
        <v>0.279</v>
      </c>
      <c r="F455" s="87" t="str">
        <f t="shared" si="12"/>
        <v>Short-Term Inflation-Protected Bond</v>
      </c>
      <c r="G455" s="71">
        <v>0.0059</v>
      </c>
      <c r="H455" s="72">
        <v>0.0022</v>
      </c>
      <c r="I455" s="72">
        <v>0.027</v>
      </c>
      <c r="J455" s="72">
        <v>0.0738</v>
      </c>
      <c r="K455" s="72">
        <v>0.1794</v>
      </c>
      <c r="L455" s="72">
        <v>0.0616</v>
      </c>
      <c r="M455" s="72">
        <v>0.2355</v>
      </c>
      <c r="N455" s="73">
        <v>0.3034</v>
      </c>
      <c r="O455" s="73">
        <v>0.5027</v>
      </c>
      <c r="P455" s="73">
        <v>0.3454</v>
      </c>
      <c r="Q455" s="72">
        <v>0.0779</v>
      </c>
      <c r="R455" s="89">
        <v>3.05</v>
      </c>
      <c r="S455" s="91">
        <v>-4.097698</v>
      </c>
      <c r="T455" s="93">
        <v>744.0</v>
      </c>
      <c r="U455" s="91">
        <v>780.483806</v>
      </c>
      <c r="V455" s="95"/>
      <c r="W455" s="97">
        <v>0.04</v>
      </c>
      <c r="X455" s="99">
        <v>0.0493</v>
      </c>
      <c r="Y455" s="100">
        <v>3.0</v>
      </c>
      <c r="Z455" s="100">
        <v>10.0</v>
      </c>
      <c r="AA455" s="97">
        <v>0.0019</v>
      </c>
      <c r="AB455" s="100">
        <v>0.36</v>
      </c>
      <c r="AC455" s="102" t="s">
        <v>1277</v>
      </c>
      <c r="AD455" s="102" t="s">
        <v>1271</v>
      </c>
      <c r="AE455" s="100" t="s">
        <v>110</v>
      </c>
      <c r="AF455" s="103">
        <v>40662.0</v>
      </c>
      <c r="AG455" s="100">
        <v>14.69</v>
      </c>
      <c r="AH455" s="100">
        <v>4.76</v>
      </c>
      <c r="AI455" s="103">
        <v>46022.0</v>
      </c>
      <c r="AJ455" s="100">
        <v>0.046</v>
      </c>
      <c r="AK455" s="102" t="s">
        <v>1292</v>
      </c>
      <c r="AL455" s="104"/>
      <c r="AM455" s="102" t="s">
        <v>1746</v>
      </c>
      <c r="AN455" s="100">
        <v>5030.0</v>
      </c>
      <c r="AO455" s="102" t="s">
        <v>110</v>
      </c>
      <c r="AP455" s="102" t="s">
        <v>110</v>
      </c>
      <c r="AQ455" s="102">
        <v>3.04</v>
      </c>
      <c r="AR455" s="102">
        <v>11.0</v>
      </c>
      <c r="AS455" s="102">
        <v>0.0473</v>
      </c>
      <c r="AT455" s="99">
        <v>0.0499</v>
      </c>
      <c r="AU455" s="102" t="s">
        <v>110</v>
      </c>
      <c r="AV455" s="109" t="s">
        <v>1761</v>
      </c>
      <c r="AW455" s="102" t="s">
        <v>1748</v>
      </c>
      <c r="AX455" s="110" t="s">
        <v>1674</v>
      </c>
      <c r="AY455" s="110" t="s">
        <v>118</v>
      </c>
      <c r="AZ455" s="110" t="s">
        <v>1749</v>
      </c>
    </row>
    <row r="456">
      <c r="A456" s="38">
        <v>452.0</v>
      </c>
      <c r="B456" s="135" t="s">
        <v>1762</v>
      </c>
      <c r="C456" s="82" t="str">
        <f t="shared" si="11"/>
        <v>View</v>
      </c>
      <c r="D456" s="38" t="s">
        <v>1763</v>
      </c>
      <c r="E456" s="83">
        <v>0.0498</v>
      </c>
      <c r="F456" s="87" t="str">
        <f t="shared" si="12"/>
        <v>Short-Term Inflation-Protected Bond</v>
      </c>
      <c r="G456" s="71">
        <v>0.002</v>
      </c>
      <c r="H456" s="72">
        <v>7.0E-4</v>
      </c>
      <c r="I456" s="72">
        <v>0.0211</v>
      </c>
      <c r="J456" s="72">
        <v>0.0649</v>
      </c>
      <c r="K456" s="72">
        <v>0.1601</v>
      </c>
      <c r="L456" s="72">
        <v>0.0588</v>
      </c>
      <c r="M456" s="72">
        <v>0.1656</v>
      </c>
      <c r="N456" s="73">
        <v>-0.0239</v>
      </c>
      <c r="O456" s="73">
        <v>0.103</v>
      </c>
      <c r="P456" s="73">
        <v>-0.0271</v>
      </c>
      <c r="Q456" s="72">
        <v>0.0669</v>
      </c>
      <c r="R456" s="89">
        <v>2.51</v>
      </c>
      <c r="S456" s="91">
        <v>-28.485961</v>
      </c>
      <c r="T456" s="93">
        <v>28.0</v>
      </c>
      <c r="U456" s="91">
        <v>430.134277</v>
      </c>
      <c r="V456" s="95"/>
      <c r="W456" s="97">
        <v>0.0405</v>
      </c>
      <c r="X456" s="99">
        <v>0.0365</v>
      </c>
      <c r="Y456" s="100">
        <v>60.0</v>
      </c>
      <c r="Z456" s="100">
        <v>62.0</v>
      </c>
      <c r="AA456" s="97">
        <v>0.0018</v>
      </c>
      <c r="AB456" s="100">
        <v>0.37</v>
      </c>
      <c r="AC456" s="102" t="s">
        <v>1277</v>
      </c>
      <c r="AD456" s="102" t="s">
        <v>1271</v>
      </c>
      <c r="AE456" s="100" t="s">
        <v>110</v>
      </c>
      <c r="AF456" s="103">
        <v>40045.0</v>
      </c>
      <c r="AG456" s="100">
        <v>10.04</v>
      </c>
      <c r="AH456" s="100">
        <v>4.57</v>
      </c>
      <c r="AI456" s="103">
        <v>46022.0</v>
      </c>
      <c r="AJ456" s="100">
        <v>0.17</v>
      </c>
      <c r="AK456" s="102" t="s">
        <v>160</v>
      </c>
      <c r="AL456" s="102" t="s">
        <v>129</v>
      </c>
      <c r="AM456" s="102" t="s">
        <v>1746</v>
      </c>
      <c r="AN456" s="100">
        <v>5030.0</v>
      </c>
      <c r="AO456" s="102" t="s">
        <v>110</v>
      </c>
      <c r="AP456" s="102" t="s">
        <v>110</v>
      </c>
      <c r="AQ456" s="102">
        <v>2.89052</v>
      </c>
      <c r="AR456" s="102">
        <v>4.0</v>
      </c>
      <c r="AS456" s="102">
        <v>0.0361419</v>
      </c>
      <c r="AT456" s="102" t="s">
        <v>110</v>
      </c>
      <c r="AU456" s="102" t="s">
        <v>110</v>
      </c>
      <c r="AV456" s="109" t="s">
        <v>1764</v>
      </c>
      <c r="AW456" s="102" t="s">
        <v>1748</v>
      </c>
      <c r="AX456" s="110" t="s">
        <v>1674</v>
      </c>
      <c r="AY456" s="110" t="s">
        <v>132</v>
      </c>
      <c r="AZ456" s="110" t="s">
        <v>1749</v>
      </c>
    </row>
    <row r="457">
      <c r="A457" s="38">
        <v>453.0</v>
      </c>
      <c r="B457" s="135" t="s">
        <v>1765</v>
      </c>
      <c r="C457" s="82" t="str">
        <f t="shared" si="11"/>
        <v>View</v>
      </c>
      <c r="D457" s="38" t="s">
        <v>1766</v>
      </c>
      <c r="E457" s="83">
        <v>1.9672</v>
      </c>
      <c r="F457" s="87" t="str">
        <f t="shared" si="12"/>
        <v>Bank Loan</v>
      </c>
      <c r="G457" s="71">
        <v>0.0057</v>
      </c>
      <c r="H457" s="72">
        <v>0.0016</v>
      </c>
      <c r="I457" s="72">
        <v>0.0337</v>
      </c>
      <c r="J457" s="72">
        <v>0.0675</v>
      </c>
      <c r="K457" s="72">
        <v>0.3061</v>
      </c>
      <c r="L457" s="72">
        <v>0.0217</v>
      </c>
      <c r="M457" s="72">
        <v>0.361</v>
      </c>
      <c r="N457" s="73">
        <v>0.9821</v>
      </c>
      <c r="O457" s="73">
        <v>2.817</v>
      </c>
      <c r="P457" s="73">
        <v>1.0958</v>
      </c>
      <c r="Q457" s="72">
        <v>0.0568</v>
      </c>
      <c r="R457" s="89">
        <v>6.37</v>
      </c>
      <c r="S457" s="91">
        <v>92.888979</v>
      </c>
      <c r="T457" s="93">
        <v>351.0</v>
      </c>
      <c r="U457" s="91">
        <v>5062.722358</v>
      </c>
      <c r="V457" s="95"/>
      <c r="W457" s="97">
        <v>0.07</v>
      </c>
      <c r="X457" s="99">
        <v>0.0721</v>
      </c>
      <c r="Y457" s="100">
        <v>5.0</v>
      </c>
      <c r="Z457" s="100">
        <v>11.0</v>
      </c>
      <c r="AA457" s="97">
        <v>0.001</v>
      </c>
      <c r="AB457" s="100">
        <v>0.19</v>
      </c>
      <c r="AC457" s="102" t="s">
        <v>1277</v>
      </c>
      <c r="AD457" s="102" t="s">
        <v>1271</v>
      </c>
      <c r="AE457" s="100" t="s">
        <v>110</v>
      </c>
      <c r="AF457" s="103">
        <v>39478.0</v>
      </c>
      <c r="AG457" s="100">
        <v>16.6</v>
      </c>
      <c r="AH457" s="100">
        <v>16.6</v>
      </c>
      <c r="AI457" s="103">
        <v>46022.0</v>
      </c>
      <c r="AJ457" s="100">
        <v>0.0564</v>
      </c>
      <c r="AK457" s="102" t="s">
        <v>1292</v>
      </c>
      <c r="AL457" s="104"/>
      <c r="AM457" s="102" t="s">
        <v>1767</v>
      </c>
      <c r="AN457" s="100">
        <v>5040.0</v>
      </c>
      <c r="AO457" s="102" t="s">
        <v>110</v>
      </c>
      <c r="AP457" s="102" t="s">
        <v>110</v>
      </c>
      <c r="AQ457" s="102">
        <v>0.46327</v>
      </c>
      <c r="AR457" s="102">
        <v>16.0</v>
      </c>
      <c r="AS457" s="102" t="s">
        <v>110</v>
      </c>
      <c r="AT457" s="99">
        <v>0.0897</v>
      </c>
      <c r="AU457" s="102" t="s">
        <v>110</v>
      </c>
      <c r="AV457" s="109" t="s">
        <v>1768</v>
      </c>
      <c r="AW457" s="102" t="s">
        <v>1769</v>
      </c>
      <c r="AX457" s="110" t="s">
        <v>1674</v>
      </c>
      <c r="AY457" s="110" t="s">
        <v>118</v>
      </c>
      <c r="AZ457" s="110" t="s">
        <v>1770</v>
      </c>
    </row>
    <row r="458">
      <c r="A458" s="38">
        <v>454.0</v>
      </c>
      <c r="B458" s="135" t="s">
        <v>1771</v>
      </c>
      <c r="C458" s="82" t="str">
        <f t="shared" si="11"/>
        <v>View</v>
      </c>
      <c r="D458" s="38" t="s">
        <v>1772</v>
      </c>
      <c r="E458" s="83">
        <v>2.0601</v>
      </c>
      <c r="F458" s="87" t="str">
        <f t="shared" si="12"/>
        <v>Bank Loan</v>
      </c>
      <c r="G458" s="71">
        <v>0.008</v>
      </c>
      <c r="H458" s="72">
        <v>0.0016</v>
      </c>
      <c r="I458" s="72">
        <v>0.036</v>
      </c>
      <c r="J458" s="72">
        <v>0.0652</v>
      </c>
      <c r="K458" s="72">
        <v>0.3099</v>
      </c>
      <c r="L458" s="72">
        <v>0.0191</v>
      </c>
      <c r="M458" s="72">
        <v>0.3606</v>
      </c>
      <c r="N458" s="73">
        <v>0.9556</v>
      </c>
      <c r="O458" s="73">
        <v>3.3822</v>
      </c>
      <c r="P458" s="73">
        <v>1.0108</v>
      </c>
      <c r="Q458" s="72">
        <v>0.0573</v>
      </c>
      <c r="R458" s="89">
        <v>6.32</v>
      </c>
      <c r="S458" s="91">
        <v>-199.039947</v>
      </c>
      <c r="T458" s="93">
        <v>146.0</v>
      </c>
      <c r="U458" s="91">
        <v>3844.315227</v>
      </c>
      <c r="V458" s="95"/>
      <c r="W458" s="97">
        <v>0.07</v>
      </c>
      <c r="X458" s="99">
        <v>0.0709</v>
      </c>
      <c r="Y458" s="100">
        <v>14.0</v>
      </c>
      <c r="Z458" s="100">
        <v>7.0</v>
      </c>
      <c r="AA458" s="97">
        <v>9.0E-4</v>
      </c>
      <c r="AB458" s="100">
        <v>0.19</v>
      </c>
      <c r="AC458" s="102" t="s">
        <v>1277</v>
      </c>
      <c r="AD458" s="102" t="s">
        <v>1271</v>
      </c>
      <c r="AE458" s="100" t="s">
        <v>110</v>
      </c>
      <c r="AF458" s="103">
        <v>41089.0</v>
      </c>
      <c r="AG458" s="100">
        <v>14.52</v>
      </c>
      <c r="AH458" s="100">
        <v>0.84</v>
      </c>
      <c r="AI458" s="103">
        <v>46022.0</v>
      </c>
      <c r="AJ458" s="100">
        <v>0.0565</v>
      </c>
      <c r="AK458" s="102" t="s">
        <v>1292</v>
      </c>
      <c r="AL458" s="104"/>
      <c r="AM458" s="102" t="s">
        <v>1767</v>
      </c>
      <c r="AN458" s="100">
        <v>5040.0</v>
      </c>
      <c r="AO458" s="102" t="s">
        <v>110</v>
      </c>
      <c r="AP458" s="102" t="s">
        <v>110</v>
      </c>
      <c r="AQ458" s="102">
        <v>0.3</v>
      </c>
      <c r="AR458" s="102">
        <v>16.0</v>
      </c>
      <c r="AS458" s="102" t="s">
        <v>110</v>
      </c>
      <c r="AT458" s="99">
        <v>0.0697</v>
      </c>
      <c r="AU458" s="102" t="s">
        <v>110</v>
      </c>
      <c r="AV458" s="109" t="s">
        <v>1773</v>
      </c>
      <c r="AW458" s="102" t="s">
        <v>1769</v>
      </c>
      <c r="AX458" s="110" t="s">
        <v>1674</v>
      </c>
      <c r="AY458" s="110" t="s">
        <v>118</v>
      </c>
      <c r="AZ458" s="110" t="s">
        <v>1770</v>
      </c>
    </row>
    <row r="459">
      <c r="A459" s="38">
        <v>455.0</v>
      </c>
      <c r="B459" s="135" t="s">
        <v>1774</v>
      </c>
      <c r="C459" s="82" t="str">
        <f t="shared" si="11"/>
        <v>View</v>
      </c>
      <c r="D459" s="38" t="s">
        <v>1775</v>
      </c>
      <c r="E459" s="83">
        <v>1.965</v>
      </c>
      <c r="F459" s="87" t="str">
        <f t="shared" si="12"/>
        <v>Bank Loan</v>
      </c>
      <c r="G459" s="71">
        <v>0.0065</v>
      </c>
      <c r="H459" s="72">
        <v>0.0013</v>
      </c>
      <c r="I459" s="72">
        <v>0.0308</v>
      </c>
      <c r="J459" s="72">
        <v>0.0618</v>
      </c>
      <c r="K459" s="72">
        <v>0.2923</v>
      </c>
      <c r="L459" s="72">
        <v>0.0225</v>
      </c>
      <c r="M459" s="72">
        <v>0.3649</v>
      </c>
      <c r="N459" s="73">
        <v>1.0121</v>
      </c>
      <c r="O459" s="73">
        <v>2.77</v>
      </c>
      <c r="P459" s="73">
        <v>1.0817</v>
      </c>
      <c r="Q459" s="72">
        <v>0.0593</v>
      </c>
      <c r="R459" s="89">
        <v>6.18</v>
      </c>
      <c r="S459" s="91">
        <v>410.477986</v>
      </c>
      <c r="T459" s="93">
        <v>393.0</v>
      </c>
      <c r="U459" s="91">
        <v>2056.995458</v>
      </c>
      <c r="V459" s="95"/>
      <c r="W459" s="97">
        <v>0.0665</v>
      </c>
      <c r="X459" s="99">
        <v>0.078</v>
      </c>
      <c r="Y459" s="100">
        <v>28.0</v>
      </c>
      <c r="Z459" s="100">
        <v>26.0</v>
      </c>
      <c r="AA459" s="97">
        <v>0.001</v>
      </c>
      <c r="AB459" s="100">
        <v>0.19</v>
      </c>
      <c r="AC459" s="102" t="s">
        <v>1277</v>
      </c>
      <c r="AD459" s="102" t="s">
        <v>1271</v>
      </c>
      <c r="AE459" s="100" t="s">
        <v>110</v>
      </c>
      <c r="AF459" s="103">
        <v>40665.0</v>
      </c>
      <c r="AG459" s="100">
        <v>14.59</v>
      </c>
      <c r="AH459" s="100">
        <v>0.92</v>
      </c>
      <c r="AI459" s="103">
        <v>46022.0</v>
      </c>
      <c r="AJ459" s="100">
        <v>0.107</v>
      </c>
      <c r="AK459" s="102" t="s">
        <v>1292</v>
      </c>
      <c r="AL459" s="104"/>
      <c r="AM459" s="102" t="s">
        <v>1767</v>
      </c>
      <c r="AN459" s="100">
        <v>5040.0</v>
      </c>
      <c r="AO459" s="102" t="s">
        <v>110</v>
      </c>
      <c r="AP459" s="102" t="s">
        <v>110</v>
      </c>
      <c r="AQ459" s="102">
        <v>0.02</v>
      </c>
      <c r="AR459" s="102">
        <v>15.0</v>
      </c>
      <c r="AS459" s="102" t="s">
        <v>110</v>
      </c>
      <c r="AT459" s="99">
        <v>0.0701</v>
      </c>
      <c r="AU459" s="102" t="s">
        <v>110</v>
      </c>
      <c r="AV459" s="109" t="s">
        <v>1776</v>
      </c>
      <c r="AW459" s="102" t="s">
        <v>1769</v>
      </c>
      <c r="AX459" s="110" t="s">
        <v>1674</v>
      </c>
      <c r="AY459" s="110" t="s">
        <v>118</v>
      </c>
      <c r="AZ459" s="110" t="s">
        <v>1770</v>
      </c>
    </row>
    <row r="460">
      <c r="A460" s="38">
        <v>456.0</v>
      </c>
      <c r="B460" s="135" t="s">
        <v>1777</v>
      </c>
      <c r="C460" s="82" t="str">
        <f t="shared" si="11"/>
        <v>View</v>
      </c>
      <c r="D460" s="38" t="s">
        <v>1778</v>
      </c>
      <c r="E460" s="83">
        <v>1.8341</v>
      </c>
      <c r="F460" s="87" t="str">
        <f t="shared" si="12"/>
        <v>Bank Loan</v>
      </c>
      <c r="G460" s="71">
        <v>0.006</v>
      </c>
      <c r="H460" s="72">
        <v>0.002</v>
      </c>
      <c r="I460" s="72">
        <v>0.0332</v>
      </c>
      <c r="J460" s="72">
        <v>0.0627</v>
      </c>
      <c r="K460" s="72">
        <v>0.3277</v>
      </c>
      <c r="L460" s="72">
        <v>0.0301</v>
      </c>
      <c r="M460" s="72">
        <v>0.335</v>
      </c>
      <c r="N460" s="73">
        <v>0.6516</v>
      </c>
      <c r="O460" s="73">
        <v>2.3887</v>
      </c>
      <c r="P460" s="73">
        <v>0.6542</v>
      </c>
      <c r="Q460" s="72">
        <v>0.076</v>
      </c>
      <c r="R460" s="89">
        <v>4.39</v>
      </c>
      <c r="S460" s="91">
        <v>64.216772</v>
      </c>
      <c r="T460" s="93">
        <v>243.0</v>
      </c>
      <c r="U460" s="91">
        <v>595.921764</v>
      </c>
      <c r="V460" s="95"/>
      <c r="W460" s="97">
        <v>0.0678</v>
      </c>
      <c r="X460" s="99">
        <v>0.0692</v>
      </c>
      <c r="Y460" s="100">
        <v>24.0</v>
      </c>
      <c r="Z460" s="100">
        <v>2.0</v>
      </c>
      <c r="AA460" s="97">
        <v>0.0013</v>
      </c>
      <c r="AB460" s="100">
        <v>0.26</v>
      </c>
      <c r="AC460" s="102" t="s">
        <v>1277</v>
      </c>
      <c r="AD460" s="102" t="s">
        <v>105</v>
      </c>
      <c r="AE460" s="100" t="s">
        <v>110</v>
      </c>
      <c r="AF460" s="103">
        <v>42054.0</v>
      </c>
      <c r="AG460" s="100">
        <v>10.88</v>
      </c>
      <c r="AH460" s="100">
        <v>4.21</v>
      </c>
      <c r="AI460" s="103">
        <v>46014.0</v>
      </c>
      <c r="AJ460" s="100">
        <v>0.4101</v>
      </c>
      <c r="AK460" s="102" t="s">
        <v>160</v>
      </c>
      <c r="AL460" s="102" t="s">
        <v>129</v>
      </c>
      <c r="AM460" s="102" t="s">
        <v>1767</v>
      </c>
      <c r="AN460" s="100">
        <v>5040.0</v>
      </c>
      <c r="AO460" s="102" t="s">
        <v>110</v>
      </c>
      <c r="AP460" s="102" t="s">
        <v>110</v>
      </c>
      <c r="AQ460" s="102" t="s">
        <v>110</v>
      </c>
      <c r="AR460" s="102" t="s">
        <v>110</v>
      </c>
      <c r="AS460" s="102" t="s">
        <v>110</v>
      </c>
      <c r="AT460" s="99">
        <v>0.0632</v>
      </c>
      <c r="AU460" s="102" t="s">
        <v>110</v>
      </c>
      <c r="AV460" s="109" t="s">
        <v>1779</v>
      </c>
      <c r="AW460" s="102" t="s">
        <v>1769</v>
      </c>
      <c r="AX460" s="110" t="s">
        <v>1674</v>
      </c>
      <c r="AY460" s="110" t="s">
        <v>132</v>
      </c>
      <c r="AZ460" s="110" t="s">
        <v>1770</v>
      </c>
    </row>
    <row r="461">
      <c r="A461" s="38">
        <v>457.0</v>
      </c>
      <c r="B461" s="135" t="s">
        <v>1780</v>
      </c>
      <c r="C461" s="82" t="str">
        <f t="shared" si="11"/>
        <v>View</v>
      </c>
      <c r="D461" s="38" t="s">
        <v>1781</v>
      </c>
      <c r="E461" s="83">
        <v>1.7365</v>
      </c>
      <c r="F461" s="87" t="str">
        <f t="shared" si="12"/>
        <v>High Yield Bond</v>
      </c>
      <c r="G461" s="71">
        <v>0.0099</v>
      </c>
      <c r="H461" s="72">
        <v>0.0017</v>
      </c>
      <c r="I461" s="72">
        <v>0.0292</v>
      </c>
      <c r="J461" s="72">
        <v>0.0664</v>
      </c>
      <c r="K461" s="72">
        <v>0.2644</v>
      </c>
      <c r="L461" s="72">
        <v>0.0417</v>
      </c>
      <c r="M461" s="72">
        <v>0.3661</v>
      </c>
      <c r="N461" s="73">
        <v>1.1492</v>
      </c>
      <c r="O461" s="73">
        <v>2.5515</v>
      </c>
      <c r="P461" s="73">
        <v>1.8455</v>
      </c>
      <c r="Q461" s="72">
        <v>0.0506</v>
      </c>
      <c r="R461" s="89">
        <v>7.26</v>
      </c>
      <c r="S461" s="91">
        <v>-4.459292</v>
      </c>
      <c r="T461" s="93">
        <v>160.0</v>
      </c>
      <c r="U461" s="91">
        <v>601.328536</v>
      </c>
      <c r="V461" s="95"/>
      <c r="W461" s="97">
        <v>0.0881</v>
      </c>
      <c r="X461" s="99">
        <v>0.0823</v>
      </c>
      <c r="Y461" s="100">
        <v>84.0</v>
      </c>
      <c r="Z461" s="100">
        <v>85.0</v>
      </c>
      <c r="AA461" s="97">
        <v>9.0E-4</v>
      </c>
      <c r="AB461" s="100">
        <v>0.09</v>
      </c>
      <c r="AC461" s="102" t="s">
        <v>264</v>
      </c>
      <c r="AD461" s="102" t="s">
        <v>1271</v>
      </c>
      <c r="AE461" s="100">
        <v>11.32</v>
      </c>
      <c r="AF461" s="103">
        <v>41547.0</v>
      </c>
      <c r="AG461" s="100">
        <v>12.26</v>
      </c>
      <c r="AH461" s="100">
        <v>2.42</v>
      </c>
      <c r="AI461" s="103">
        <v>46014.0</v>
      </c>
      <c r="AJ461" s="100">
        <v>0.1244</v>
      </c>
      <c r="AK461" s="102" t="s">
        <v>160</v>
      </c>
      <c r="AL461" s="104"/>
      <c r="AM461" s="102" t="s">
        <v>1782</v>
      </c>
      <c r="AN461" s="100">
        <v>5050.0</v>
      </c>
      <c r="AO461" s="102" t="s">
        <v>110</v>
      </c>
      <c r="AP461" s="102" t="s">
        <v>110</v>
      </c>
      <c r="AQ461" s="102" t="s">
        <v>110</v>
      </c>
      <c r="AR461" s="102">
        <v>15.0</v>
      </c>
      <c r="AS461" s="102">
        <v>0.0831</v>
      </c>
      <c r="AT461" s="99">
        <v>0.0685</v>
      </c>
      <c r="AU461" s="102" t="s">
        <v>110</v>
      </c>
      <c r="AV461" s="109" t="s">
        <v>1783</v>
      </c>
      <c r="AW461" s="102" t="s">
        <v>1784</v>
      </c>
      <c r="AX461" s="110" t="s">
        <v>1785</v>
      </c>
      <c r="AY461" s="110" t="s">
        <v>118</v>
      </c>
      <c r="AZ461" s="110" t="s">
        <v>1786</v>
      </c>
    </row>
    <row r="462">
      <c r="A462" s="38">
        <v>458.0</v>
      </c>
      <c r="B462" s="135" t="s">
        <v>1787</v>
      </c>
      <c r="C462" s="82" t="str">
        <f t="shared" si="11"/>
        <v>View</v>
      </c>
      <c r="D462" s="38" t="s">
        <v>1788</v>
      </c>
      <c r="E462" s="83">
        <v>1.829</v>
      </c>
      <c r="F462" s="87" t="str">
        <f t="shared" si="12"/>
        <v>High Yield Bond</v>
      </c>
      <c r="G462" s="71">
        <v>0.0078</v>
      </c>
      <c r="H462" s="72">
        <v>0.0011</v>
      </c>
      <c r="I462" s="72">
        <v>0.0284</v>
      </c>
      <c r="J462" s="72">
        <v>0.0608</v>
      </c>
      <c r="K462" s="72">
        <v>0.3204</v>
      </c>
      <c r="L462" s="72">
        <v>0.0263</v>
      </c>
      <c r="M462" s="72">
        <v>0.3532</v>
      </c>
      <c r="N462" s="73">
        <v>0.8819</v>
      </c>
      <c r="O462" s="73">
        <v>2.5184</v>
      </c>
      <c r="P462" s="73">
        <v>1.1364</v>
      </c>
      <c r="Q462" s="72">
        <v>0.062</v>
      </c>
      <c r="R462" s="89">
        <v>5.72</v>
      </c>
      <c r="S462" s="91">
        <v>46.459949</v>
      </c>
      <c r="T462" s="93">
        <v>502.0</v>
      </c>
      <c r="U462" s="91">
        <v>3076.906597</v>
      </c>
      <c r="V462" s="95"/>
      <c r="W462" s="97">
        <v>0.0569</v>
      </c>
      <c r="X462" s="99">
        <v>0.0623</v>
      </c>
      <c r="Y462" s="100">
        <v>90.0</v>
      </c>
      <c r="Z462" s="100">
        <v>93.0</v>
      </c>
      <c r="AA462" s="97">
        <v>0.0016</v>
      </c>
      <c r="AB462" s="100">
        <v>0.38</v>
      </c>
      <c r="AC462" s="102" t="s">
        <v>1277</v>
      </c>
      <c r="AD462" s="102" t="s">
        <v>1271</v>
      </c>
      <c r="AE462" s="100" t="s">
        <v>110</v>
      </c>
      <c r="AF462" s="103">
        <v>41260.0</v>
      </c>
      <c r="AG462" s="100">
        <v>13.05</v>
      </c>
      <c r="AH462" s="100">
        <v>1.84</v>
      </c>
      <c r="AI462" s="103">
        <v>46007.0</v>
      </c>
      <c r="AJ462" s="100">
        <v>0.0499</v>
      </c>
      <c r="AK462" s="102" t="s">
        <v>160</v>
      </c>
      <c r="AL462" s="104"/>
      <c r="AM462" s="102" t="s">
        <v>1782</v>
      </c>
      <c r="AN462" s="100">
        <v>5050.0</v>
      </c>
      <c r="AO462" s="102" t="s">
        <v>110</v>
      </c>
      <c r="AP462" s="102" t="s">
        <v>110</v>
      </c>
      <c r="AQ462" s="102">
        <v>1.56</v>
      </c>
      <c r="AR462" s="102">
        <v>14.0</v>
      </c>
      <c r="AS462" s="102" t="s">
        <v>110</v>
      </c>
      <c r="AT462" s="99">
        <v>0.0618</v>
      </c>
      <c r="AU462" s="102" t="s">
        <v>110</v>
      </c>
      <c r="AV462" s="109" t="s">
        <v>1789</v>
      </c>
      <c r="AW462" s="102" t="s">
        <v>1784</v>
      </c>
      <c r="AX462" s="110" t="s">
        <v>1785</v>
      </c>
      <c r="AY462" s="110" t="s">
        <v>118</v>
      </c>
      <c r="AZ462" s="110" t="s">
        <v>1786</v>
      </c>
    </row>
    <row r="463">
      <c r="A463" s="38">
        <v>459.0</v>
      </c>
      <c r="B463" s="135" t="s">
        <v>1790</v>
      </c>
      <c r="C463" s="82" t="str">
        <f t="shared" si="11"/>
        <v>View</v>
      </c>
      <c r="D463" s="38" t="s">
        <v>1791</v>
      </c>
      <c r="E463" s="83">
        <v>1.0607</v>
      </c>
      <c r="F463" s="87" t="str">
        <f t="shared" si="12"/>
        <v>High Yield Bond</v>
      </c>
      <c r="G463" s="71">
        <v>0.002</v>
      </c>
      <c r="H463" s="72">
        <v>0.0017</v>
      </c>
      <c r="I463" s="72">
        <v>0.0331</v>
      </c>
      <c r="J463" s="72">
        <v>0.0755</v>
      </c>
      <c r="K463" s="72">
        <v>0.293</v>
      </c>
      <c r="L463" s="72">
        <v>0.0521</v>
      </c>
      <c r="M463" s="72">
        <v>0.2954</v>
      </c>
      <c r="N463" s="73">
        <v>0.4061</v>
      </c>
      <c r="O463" s="73">
        <v>1.7156</v>
      </c>
      <c r="P463" s="73">
        <v>0.5493</v>
      </c>
      <c r="Q463" s="72">
        <v>0.0959</v>
      </c>
      <c r="R463" s="89">
        <v>3.04</v>
      </c>
      <c r="S463" s="91">
        <v>67.660563</v>
      </c>
      <c r="T463" s="93">
        <v>806.0</v>
      </c>
      <c r="U463" s="91">
        <v>247.404384</v>
      </c>
      <c r="V463" s="95"/>
      <c r="W463" s="97">
        <v>0.0658</v>
      </c>
      <c r="X463" s="99">
        <v>0.0701</v>
      </c>
      <c r="Y463" s="100">
        <v>62.0</v>
      </c>
      <c r="Z463" s="100">
        <v>52.0</v>
      </c>
      <c r="AA463" s="97">
        <v>0.0031</v>
      </c>
      <c r="AB463" s="100">
        <v>0.63</v>
      </c>
      <c r="AC463" s="102" t="s">
        <v>1277</v>
      </c>
      <c r="AD463" s="102" t="s">
        <v>1369</v>
      </c>
      <c r="AE463" s="100" t="s">
        <v>110</v>
      </c>
      <c r="AF463" s="103">
        <v>43109.0</v>
      </c>
      <c r="AG463" s="100">
        <v>3.36</v>
      </c>
      <c r="AH463" s="100">
        <v>0.25</v>
      </c>
      <c r="AI463" s="103">
        <v>46013.0</v>
      </c>
      <c r="AJ463" s="100">
        <v>0.2689</v>
      </c>
      <c r="AK463" s="102" t="s">
        <v>160</v>
      </c>
      <c r="AL463" s="102" t="s">
        <v>129</v>
      </c>
      <c r="AM463" s="102" t="s">
        <v>1782</v>
      </c>
      <c r="AN463" s="100">
        <v>5050.0</v>
      </c>
      <c r="AO463" s="102" t="s">
        <v>110</v>
      </c>
      <c r="AP463" s="102" t="s">
        <v>110</v>
      </c>
      <c r="AQ463" s="102" t="s">
        <v>110</v>
      </c>
      <c r="AR463" s="102" t="s">
        <v>110</v>
      </c>
      <c r="AS463" s="102" t="s">
        <v>110</v>
      </c>
      <c r="AT463" s="99">
        <v>0.0633</v>
      </c>
      <c r="AU463" s="102" t="s">
        <v>110</v>
      </c>
      <c r="AV463" s="109" t="s">
        <v>1792</v>
      </c>
      <c r="AW463" s="102" t="s">
        <v>1784</v>
      </c>
      <c r="AX463" s="110" t="s">
        <v>1785</v>
      </c>
      <c r="AY463" s="110" t="s">
        <v>132</v>
      </c>
      <c r="AZ463" s="110" t="s">
        <v>1786</v>
      </c>
    </row>
    <row r="464">
      <c r="A464" s="38">
        <v>460.0</v>
      </c>
      <c r="B464" s="135" t="s">
        <v>1793</v>
      </c>
      <c r="C464" s="82" t="str">
        <f t="shared" si="11"/>
        <v>View</v>
      </c>
      <c r="D464" s="38" t="s">
        <v>1794</v>
      </c>
      <c r="E464" s="83">
        <v>1.0283</v>
      </c>
      <c r="F464" s="87" t="str">
        <f t="shared" si="12"/>
        <v>High Yield Bond</v>
      </c>
      <c r="G464" s="71">
        <v>0.003</v>
      </c>
      <c r="H464" s="72">
        <v>0.0023</v>
      </c>
      <c r="I464" s="72">
        <v>0.0351</v>
      </c>
      <c r="J464" s="72">
        <v>0.0776</v>
      </c>
      <c r="K464" s="72">
        <v>0.2811</v>
      </c>
      <c r="L464" s="72">
        <v>0.0473</v>
      </c>
      <c r="M464" s="72">
        <v>0.2897</v>
      </c>
      <c r="N464" s="73">
        <v>0.3993</v>
      </c>
      <c r="O464" s="73">
        <v>1.6586</v>
      </c>
      <c r="P464" s="73">
        <v>0.53</v>
      </c>
      <c r="Q464" s="72">
        <v>0.0939</v>
      </c>
      <c r="R464" s="89">
        <v>3.03</v>
      </c>
      <c r="S464" s="91">
        <v>1089.050794</v>
      </c>
      <c r="T464" s="93">
        <v>1144.0</v>
      </c>
      <c r="U464" s="91">
        <v>7973.566494</v>
      </c>
      <c r="V464" s="95"/>
      <c r="W464" s="97">
        <v>0.06</v>
      </c>
      <c r="X464" s="99">
        <v>0.0701</v>
      </c>
      <c r="Y464" s="100">
        <v>59.0</v>
      </c>
      <c r="Z464" s="100">
        <v>67.0</v>
      </c>
      <c r="AA464" s="97">
        <v>0.003</v>
      </c>
      <c r="AB464" s="100">
        <v>0.61</v>
      </c>
      <c r="AC464" s="102" t="s">
        <v>1277</v>
      </c>
      <c r="AD464" s="102" t="s">
        <v>1369</v>
      </c>
      <c r="AE464" s="100" t="s">
        <v>110</v>
      </c>
      <c r="AF464" s="103">
        <v>41562.0</v>
      </c>
      <c r="AG464" s="100">
        <v>12.22</v>
      </c>
      <c r="AH464" s="100">
        <v>0.42</v>
      </c>
      <c r="AI464" s="103">
        <v>46010.0</v>
      </c>
      <c r="AJ464" s="100">
        <v>0.2464</v>
      </c>
      <c r="AK464" s="102" t="s">
        <v>160</v>
      </c>
      <c r="AL464" s="102" t="s">
        <v>129</v>
      </c>
      <c r="AM464" s="102" t="s">
        <v>1782</v>
      </c>
      <c r="AN464" s="100">
        <v>5050.0</v>
      </c>
      <c r="AO464" s="102" t="s">
        <v>110</v>
      </c>
      <c r="AP464" s="102" t="s">
        <v>110</v>
      </c>
      <c r="AQ464" s="102">
        <v>1.93652</v>
      </c>
      <c r="AR464" s="102">
        <v>15.0</v>
      </c>
      <c r="AS464" s="102">
        <v>0.0643</v>
      </c>
      <c r="AT464" s="99">
        <v>0.0637</v>
      </c>
      <c r="AU464" s="102" t="s">
        <v>110</v>
      </c>
      <c r="AV464" s="109" t="s">
        <v>1795</v>
      </c>
      <c r="AW464" s="102" t="s">
        <v>1784</v>
      </c>
      <c r="AX464" s="110" t="s">
        <v>1785</v>
      </c>
      <c r="AY464" s="110" t="s">
        <v>132</v>
      </c>
      <c r="AZ464" s="110" t="s">
        <v>1786</v>
      </c>
    </row>
    <row r="465">
      <c r="A465" s="38">
        <v>461.0</v>
      </c>
      <c r="B465" s="135" t="s">
        <v>1796</v>
      </c>
      <c r="C465" s="82" t="str">
        <f t="shared" si="11"/>
        <v>View</v>
      </c>
      <c r="D465" s="38" t="s">
        <v>1797</v>
      </c>
      <c r="E465" s="83">
        <v>1.1494</v>
      </c>
      <c r="F465" s="87" t="str">
        <f t="shared" si="12"/>
        <v>High Yield Bond</v>
      </c>
      <c r="G465" s="71">
        <v>0.0056</v>
      </c>
      <c r="H465" s="72">
        <v>0.0032</v>
      </c>
      <c r="I465" s="72">
        <v>0.0441</v>
      </c>
      <c r="J465" s="72">
        <v>0.085</v>
      </c>
      <c r="K465" s="72">
        <v>0.308</v>
      </c>
      <c r="L465" s="72">
        <v>0.0537</v>
      </c>
      <c r="M465" s="72">
        <v>0.3098</v>
      </c>
      <c r="N465" s="73">
        <v>0.4364</v>
      </c>
      <c r="O465" s="73">
        <v>1.7571</v>
      </c>
      <c r="P465" s="73">
        <v>0.5661</v>
      </c>
      <c r="Q465" s="72">
        <v>0.1061</v>
      </c>
      <c r="R465" s="89">
        <v>2.84</v>
      </c>
      <c r="S465" s="91">
        <v>9.26912</v>
      </c>
      <c r="T465" s="93">
        <v>832.0</v>
      </c>
      <c r="U465" s="91">
        <v>1536.049445</v>
      </c>
      <c r="V465" s="95"/>
      <c r="W465" s="97">
        <v>0.0612</v>
      </c>
      <c r="X465" s="99">
        <v>0.0718</v>
      </c>
      <c r="Y465" s="100">
        <v>34.0</v>
      </c>
      <c r="Z465" s="100">
        <v>34.0</v>
      </c>
      <c r="AA465" s="97">
        <v>0.0033</v>
      </c>
      <c r="AB465" s="100">
        <v>0.64</v>
      </c>
      <c r="AC465" s="102" t="s">
        <v>1277</v>
      </c>
      <c r="AD465" s="102" t="s">
        <v>1271</v>
      </c>
      <c r="AE465" s="100" t="s">
        <v>110</v>
      </c>
      <c r="AF465" s="103">
        <v>40710.0</v>
      </c>
      <c r="AG465" s="100">
        <v>10.04</v>
      </c>
      <c r="AH465" s="100">
        <v>2.97</v>
      </c>
      <c r="AI465" s="103">
        <v>46022.0</v>
      </c>
      <c r="AJ465" s="100">
        <v>0.62</v>
      </c>
      <c r="AK465" s="102" t="s">
        <v>160</v>
      </c>
      <c r="AL465" s="102" t="s">
        <v>129</v>
      </c>
      <c r="AM465" s="102" t="s">
        <v>1782</v>
      </c>
      <c r="AN465" s="100">
        <v>5050.0</v>
      </c>
      <c r="AO465" s="102" t="s">
        <v>110</v>
      </c>
      <c r="AP465" s="102" t="s">
        <v>110</v>
      </c>
      <c r="AQ465" s="102">
        <v>1.85243</v>
      </c>
      <c r="AR465" s="102">
        <v>16.0</v>
      </c>
      <c r="AS465" s="102">
        <v>0.0703372</v>
      </c>
      <c r="AT465" s="99">
        <v>0.0651</v>
      </c>
      <c r="AU465" s="102" t="s">
        <v>110</v>
      </c>
      <c r="AV465" s="109" t="s">
        <v>1798</v>
      </c>
      <c r="AW465" s="102" t="s">
        <v>1784</v>
      </c>
      <c r="AX465" s="110" t="s">
        <v>1785</v>
      </c>
      <c r="AY465" s="110" t="s">
        <v>132</v>
      </c>
      <c r="AZ465" s="110" t="s">
        <v>1786</v>
      </c>
    </row>
    <row r="466">
      <c r="A466" s="38">
        <v>462.0</v>
      </c>
      <c r="B466" s="135" t="s">
        <v>1799</v>
      </c>
      <c r="C466" s="82" t="str">
        <f t="shared" si="11"/>
        <v>View</v>
      </c>
      <c r="D466" s="38" t="s">
        <v>1800</v>
      </c>
      <c r="E466" s="83">
        <v>1.7703</v>
      </c>
      <c r="F466" s="87" t="str">
        <f t="shared" si="12"/>
        <v>High Yield Bond</v>
      </c>
      <c r="G466" s="71">
        <v>0.012</v>
      </c>
      <c r="H466" s="72">
        <v>0.002</v>
      </c>
      <c r="I466" s="72">
        <v>0.0435</v>
      </c>
      <c r="J466" s="72">
        <v>0.0812</v>
      </c>
      <c r="K466" s="72">
        <v>0.3643</v>
      </c>
      <c r="L466" s="72">
        <v>0.1256</v>
      </c>
      <c r="M466" s="72">
        <v>0.2535</v>
      </c>
      <c r="N466" s="73">
        <v>0.2557</v>
      </c>
      <c r="O466" s="73">
        <v>2.757</v>
      </c>
      <c r="P466" s="73">
        <v>0.2975</v>
      </c>
      <c r="Q466" s="72">
        <v>0.1633</v>
      </c>
      <c r="R466" s="89">
        <v>1.54</v>
      </c>
      <c r="S466" s="91">
        <v>-91.404862</v>
      </c>
      <c r="T466" s="93">
        <v>1304.0</v>
      </c>
      <c r="U466" s="91">
        <v>1645.604072</v>
      </c>
      <c r="V466" s="95"/>
      <c r="W466" s="97">
        <v>0.08</v>
      </c>
      <c r="X466" s="99">
        <v>0.0604</v>
      </c>
      <c r="Y466" s="100">
        <v>47.0</v>
      </c>
      <c r="Z466" s="100">
        <v>62.0</v>
      </c>
      <c r="AA466" s="97">
        <v>0.0018</v>
      </c>
      <c r="AB466" s="100">
        <v>0.5</v>
      </c>
      <c r="AC466" s="102" t="s">
        <v>1277</v>
      </c>
      <c r="AD466" s="102" t="s">
        <v>1401</v>
      </c>
      <c r="AE466" s="100" t="s">
        <v>110</v>
      </c>
      <c r="AF466" s="103">
        <v>39995.0</v>
      </c>
      <c r="AG466" s="100">
        <v>5.59</v>
      </c>
      <c r="AH466" s="100">
        <v>5.59</v>
      </c>
      <c r="AI466" s="103">
        <v>46020.0</v>
      </c>
      <c r="AJ466" s="100">
        <v>0.5141</v>
      </c>
      <c r="AK466" s="102" t="s">
        <v>128</v>
      </c>
      <c r="AL466" s="104"/>
      <c r="AM466" s="102" t="s">
        <v>1782</v>
      </c>
      <c r="AN466" s="100">
        <v>5050.0</v>
      </c>
      <c r="AO466" s="102" t="s">
        <v>110</v>
      </c>
      <c r="AP466" s="102" t="s">
        <v>110</v>
      </c>
      <c r="AQ466" s="102">
        <v>2.18</v>
      </c>
      <c r="AR466" s="102">
        <v>14.0</v>
      </c>
      <c r="AS466" s="102">
        <v>0.0788</v>
      </c>
      <c r="AT466" s="99">
        <v>0.0685</v>
      </c>
      <c r="AU466" s="102" t="s">
        <v>110</v>
      </c>
      <c r="AV466" s="109" t="s">
        <v>1801</v>
      </c>
      <c r="AW466" s="102" t="s">
        <v>1784</v>
      </c>
      <c r="AX466" s="110" t="s">
        <v>1785</v>
      </c>
      <c r="AY466" s="110" t="s">
        <v>118</v>
      </c>
      <c r="AZ466" s="110" t="s">
        <v>1786</v>
      </c>
    </row>
    <row r="467">
      <c r="A467" s="38">
        <v>463.0</v>
      </c>
      <c r="B467" s="135" t="s">
        <v>1782</v>
      </c>
      <c r="C467" s="82" t="str">
        <f t="shared" si="11"/>
        <v>View</v>
      </c>
      <c r="D467" s="38" t="s">
        <v>1802</v>
      </c>
      <c r="E467" s="83">
        <v>0.8933</v>
      </c>
      <c r="F467" s="87" t="str">
        <f t="shared" si="12"/>
        <v>High Yield Bond</v>
      </c>
      <c r="G467" s="71">
        <v>0.0049</v>
      </c>
      <c r="H467" s="72">
        <v>0.0031</v>
      </c>
      <c r="I467" s="72">
        <v>0.0359</v>
      </c>
      <c r="J467" s="72">
        <v>0.0851</v>
      </c>
      <c r="K467" s="72">
        <v>0.2969</v>
      </c>
      <c r="L467" s="72">
        <v>0.1108</v>
      </c>
      <c r="M467" s="72">
        <v>0.2134</v>
      </c>
      <c r="N467" s="73">
        <v>0.0941</v>
      </c>
      <c r="O467" s="73">
        <v>1.52</v>
      </c>
      <c r="P467" s="73">
        <v>0.1231</v>
      </c>
      <c r="Q467" s="72">
        <v>0.1579</v>
      </c>
      <c r="R467" s="89">
        <v>1.31</v>
      </c>
      <c r="S467" s="91">
        <v>1839.600505</v>
      </c>
      <c r="T467" s="93">
        <v>1336.0</v>
      </c>
      <c r="U467" s="91">
        <v>19893.48233</v>
      </c>
      <c r="V467" s="100" t="s">
        <v>156</v>
      </c>
      <c r="W467" s="97">
        <v>0.0613</v>
      </c>
      <c r="X467" s="99">
        <v>0.057</v>
      </c>
      <c r="Y467" s="100">
        <v>36.0</v>
      </c>
      <c r="Z467" s="100">
        <v>44.0</v>
      </c>
      <c r="AA467" s="97">
        <v>0.0037</v>
      </c>
      <c r="AB467" s="100">
        <v>0.92</v>
      </c>
      <c r="AC467" s="102" t="s">
        <v>1277</v>
      </c>
      <c r="AD467" s="102" t="s">
        <v>1369</v>
      </c>
      <c r="AE467" s="100" t="s">
        <v>110</v>
      </c>
      <c r="AF467" s="103">
        <v>39176.0</v>
      </c>
      <c r="AG467" s="100">
        <v>14.51</v>
      </c>
      <c r="AH467" s="100">
        <v>0.42</v>
      </c>
      <c r="AI467" s="103">
        <v>46010.0</v>
      </c>
      <c r="AJ467" s="100">
        <v>0.3806</v>
      </c>
      <c r="AK467" s="102" t="s">
        <v>160</v>
      </c>
      <c r="AL467" s="102" t="s">
        <v>129</v>
      </c>
      <c r="AM467" s="102" t="s">
        <v>1782</v>
      </c>
      <c r="AN467" s="100">
        <v>5050.0</v>
      </c>
      <c r="AO467" s="102" t="s">
        <v>110</v>
      </c>
      <c r="AP467" s="102" t="s">
        <v>110</v>
      </c>
      <c r="AQ467" s="102">
        <v>2.78153</v>
      </c>
      <c r="AR467" s="102">
        <v>15.0</v>
      </c>
      <c r="AS467" s="102">
        <v>0.0648</v>
      </c>
      <c r="AT467" s="99">
        <v>0.0648</v>
      </c>
      <c r="AU467" s="102" t="s">
        <v>110</v>
      </c>
      <c r="AV467" s="109" t="s">
        <v>1803</v>
      </c>
      <c r="AW467" s="102" t="s">
        <v>1784</v>
      </c>
      <c r="AX467" s="110" t="s">
        <v>1785</v>
      </c>
      <c r="AY467" s="110" t="s">
        <v>132</v>
      </c>
      <c r="AZ467" s="110" t="s">
        <v>1786</v>
      </c>
    </row>
    <row r="468">
      <c r="A468" s="38">
        <v>464.0</v>
      </c>
      <c r="B468" s="135" t="s">
        <v>1804</v>
      </c>
      <c r="C468" s="82" t="str">
        <f t="shared" si="11"/>
        <v>View</v>
      </c>
      <c r="D468" s="38" t="s">
        <v>1805</v>
      </c>
      <c r="E468" s="83">
        <v>0.4718</v>
      </c>
      <c r="F468" s="87" t="str">
        <f t="shared" si="12"/>
        <v>Intermediate Core Bond</v>
      </c>
      <c r="G468" s="71">
        <v>0.006</v>
      </c>
      <c r="H468" s="72">
        <v>0.001</v>
      </c>
      <c r="I468" s="72">
        <v>0.0359</v>
      </c>
      <c r="J468" s="72">
        <v>0.0782</v>
      </c>
      <c r="K468" s="72">
        <v>0.2175</v>
      </c>
      <c r="L468" s="72">
        <v>0.1273</v>
      </c>
      <c r="M468" s="72">
        <v>0.0856</v>
      </c>
      <c r="N468" s="73">
        <v>-0.3279</v>
      </c>
      <c r="O468" s="73">
        <v>1.0221</v>
      </c>
      <c r="P468" s="73">
        <v>-0.5042</v>
      </c>
      <c r="Q468" s="72">
        <v>0.1568</v>
      </c>
      <c r="R468" s="89">
        <v>0.53</v>
      </c>
      <c r="S468" s="91">
        <v>5.555107</v>
      </c>
      <c r="T468" s="93">
        <v>101.0</v>
      </c>
      <c r="U468" s="91">
        <v>358.001997</v>
      </c>
      <c r="V468" s="95"/>
      <c r="W468" s="97">
        <v>0.0484</v>
      </c>
      <c r="X468" s="99">
        <v>0.0463</v>
      </c>
      <c r="Y468" s="100">
        <v>18.0</v>
      </c>
      <c r="Z468" s="100">
        <v>1.0</v>
      </c>
      <c r="AA468" s="97">
        <v>0.0028</v>
      </c>
      <c r="AB468" s="100">
        <v>0.78</v>
      </c>
      <c r="AC468" s="102" t="s">
        <v>1277</v>
      </c>
      <c r="AD468" s="102" t="s">
        <v>1271</v>
      </c>
      <c r="AE468" s="100" t="s">
        <v>110</v>
      </c>
      <c r="AF468" s="103">
        <v>42461.0</v>
      </c>
      <c r="AG468" s="100">
        <v>9.76</v>
      </c>
      <c r="AH468" s="100">
        <v>9.76</v>
      </c>
      <c r="AI468" s="103">
        <v>46022.0</v>
      </c>
      <c r="AJ468" s="100">
        <v>0.0442</v>
      </c>
      <c r="AK468" s="102" t="s">
        <v>160</v>
      </c>
      <c r="AL468" s="104"/>
      <c r="AM468" s="102" t="s">
        <v>1767</v>
      </c>
      <c r="AN468" s="100">
        <v>5060.0</v>
      </c>
      <c r="AO468" s="102" t="s">
        <v>110</v>
      </c>
      <c r="AP468" s="102" t="s">
        <v>110</v>
      </c>
      <c r="AQ468" s="102">
        <v>4.83</v>
      </c>
      <c r="AR468" s="102">
        <v>10.0</v>
      </c>
      <c r="AS468" s="102">
        <v>0.0558</v>
      </c>
      <c r="AT468" s="99">
        <v>0.0547</v>
      </c>
      <c r="AU468" s="102" t="s">
        <v>110</v>
      </c>
      <c r="AV468" s="109" t="s">
        <v>1806</v>
      </c>
      <c r="AW468" s="102" t="s">
        <v>1807</v>
      </c>
      <c r="AX468" s="110" t="s">
        <v>1785</v>
      </c>
      <c r="AY468" s="110" t="s">
        <v>118</v>
      </c>
      <c r="AZ468" s="110" t="s">
        <v>1808</v>
      </c>
    </row>
    <row r="469">
      <c r="A469" s="38">
        <v>465.0</v>
      </c>
      <c r="B469" s="135" t="s">
        <v>1809</v>
      </c>
      <c r="C469" s="82" t="str">
        <f t="shared" si="11"/>
        <v>View</v>
      </c>
      <c r="D469" s="38" t="s">
        <v>1810</v>
      </c>
      <c r="E469" s="83">
        <v>0.3634</v>
      </c>
      <c r="F469" s="87" t="str">
        <f t="shared" si="12"/>
        <v>Intermediate Core Bond</v>
      </c>
      <c r="G469" s="71">
        <v>0.001</v>
      </c>
      <c r="H469" s="72">
        <v>0.0011</v>
      </c>
      <c r="I469" s="72">
        <v>0.0395</v>
      </c>
      <c r="J469" s="72">
        <v>0.078</v>
      </c>
      <c r="K469" s="72">
        <v>0.2012</v>
      </c>
      <c r="L469" s="72">
        <v>0.1291</v>
      </c>
      <c r="M469" s="72">
        <v>0.0778</v>
      </c>
      <c r="N469" s="73">
        <v>-0.3524</v>
      </c>
      <c r="O469" s="73">
        <v>0.6888</v>
      </c>
      <c r="P469" s="73">
        <v>-0.5501</v>
      </c>
      <c r="Q469" s="72">
        <v>0.1595</v>
      </c>
      <c r="R469" s="89">
        <v>0.45</v>
      </c>
      <c r="S469" s="91">
        <v>-37.693992</v>
      </c>
      <c r="T469" s="93">
        <v>151.0</v>
      </c>
      <c r="U469" s="91">
        <v>277.976651</v>
      </c>
      <c r="V469" s="95"/>
      <c r="W469" s="97">
        <v>0.05</v>
      </c>
      <c r="X469" s="99">
        <v>0.0483</v>
      </c>
      <c r="Y469" s="100">
        <v>18.0</v>
      </c>
      <c r="Z469" s="100">
        <v>2.0</v>
      </c>
      <c r="AA469" s="97">
        <v>0.0029</v>
      </c>
      <c r="AB469" s="100">
        <v>0.83</v>
      </c>
      <c r="AC469" s="102" t="s">
        <v>1277</v>
      </c>
      <c r="AD469" s="102" t="s">
        <v>1271</v>
      </c>
      <c r="AE469" s="100" t="s">
        <v>110</v>
      </c>
      <c r="AF469" s="103">
        <v>43935.0</v>
      </c>
      <c r="AG469" s="100">
        <v>5.72</v>
      </c>
      <c r="AH469" s="100">
        <v>5.72</v>
      </c>
      <c r="AI469" s="103">
        <v>46007.0</v>
      </c>
      <c r="AJ469" s="100">
        <v>0.0515</v>
      </c>
      <c r="AK469" s="102" t="s">
        <v>160</v>
      </c>
      <c r="AL469" s="104"/>
      <c r="AM469" s="102" t="s">
        <v>1767</v>
      </c>
      <c r="AN469" s="100">
        <v>5060.0</v>
      </c>
      <c r="AO469" s="102" t="s">
        <v>110</v>
      </c>
      <c r="AP469" s="102" t="s">
        <v>110</v>
      </c>
      <c r="AQ469" s="102">
        <v>4.18</v>
      </c>
      <c r="AR469" s="102">
        <v>13.0</v>
      </c>
      <c r="AS469" s="102" t="s">
        <v>110</v>
      </c>
      <c r="AT469" s="99">
        <v>0.0483</v>
      </c>
      <c r="AU469" s="102" t="s">
        <v>110</v>
      </c>
      <c r="AV469" s="109" t="s">
        <v>1811</v>
      </c>
      <c r="AW469" s="102" t="s">
        <v>1807</v>
      </c>
      <c r="AX469" s="110" t="s">
        <v>1785</v>
      </c>
      <c r="AY469" s="110" t="s">
        <v>118</v>
      </c>
      <c r="AZ469" s="110" t="s">
        <v>1808</v>
      </c>
    </row>
    <row r="470">
      <c r="A470" s="38">
        <v>466.0</v>
      </c>
      <c r="B470" s="135" t="s">
        <v>1812</v>
      </c>
      <c r="C470" s="82" t="str">
        <f t="shared" si="11"/>
        <v>View</v>
      </c>
      <c r="D470" s="38" t="s">
        <v>1813</v>
      </c>
      <c r="E470" s="83">
        <v>0.3608</v>
      </c>
      <c r="F470" s="87" t="str">
        <f t="shared" si="12"/>
        <v>Intermediate Core Bond</v>
      </c>
      <c r="G470" s="71">
        <v>0.0073</v>
      </c>
      <c r="H470" s="72">
        <v>0.0</v>
      </c>
      <c r="I470" s="72">
        <v>0.0136</v>
      </c>
      <c r="J470" s="72">
        <v>0.063</v>
      </c>
      <c r="K470" s="72">
        <v>0.2254</v>
      </c>
      <c r="L470" s="72">
        <v>0.1674</v>
      </c>
      <c r="M470" s="72">
        <v>0.0934</v>
      </c>
      <c r="N470" s="73">
        <v>-0.2413</v>
      </c>
      <c r="O470" s="73">
        <v>0.6857</v>
      </c>
      <c r="P470" s="73">
        <v>-0.3711</v>
      </c>
      <c r="Q470" s="72">
        <v>0.1951</v>
      </c>
      <c r="R470" s="89">
        <v>0.39</v>
      </c>
      <c r="S470" s="91" t="s">
        <v>110</v>
      </c>
      <c r="T470" s="93">
        <v>229.0</v>
      </c>
      <c r="U470" s="91">
        <v>314.083136</v>
      </c>
      <c r="V470" s="95"/>
      <c r="W470" s="97">
        <v>0.0</v>
      </c>
      <c r="X470" s="99">
        <v>0.0878</v>
      </c>
      <c r="Y470" s="100">
        <v>1.0</v>
      </c>
      <c r="Z470" s="100">
        <v>1.0</v>
      </c>
      <c r="AA470" s="97">
        <v>0.0071</v>
      </c>
      <c r="AB470" s="100">
        <v>0.84</v>
      </c>
      <c r="AC470" s="102" t="s">
        <v>1277</v>
      </c>
      <c r="AD470" s="102" t="s">
        <v>1814</v>
      </c>
      <c r="AE470" s="100" t="s">
        <v>110</v>
      </c>
      <c r="AF470" s="103">
        <v>32219.0</v>
      </c>
      <c r="AG470" s="100">
        <v>8.92</v>
      </c>
      <c r="AH470" s="100">
        <v>8.92</v>
      </c>
      <c r="AI470" s="103">
        <v>46007.0</v>
      </c>
      <c r="AJ470" s="100">
        <v>0.0193</v>
      </c>
      <c r="AK470" s="102" t="s">
        <v>1815</v>
      </c>
      <c r="AL470" s="102" t="s">
        <v>618</v>
      </c>
      <c r="AM470" s="102" t="s">
        <v>1767</v>
      </c>
      <c r="AN470" s="100">
        <v>5060.0</v>
      </c>
      <c r="AO470" s="102" t="s">
        <v>110</v>
      </c>
      <c r="AP470" s="102" t="s">
        <v>110</v>
      </c>
      <c r="AQ470" s="102" t="s">
        <v>110</v>
      </c>
      <c r="AR470" s="102">
        <v>13.0</v>
      </c>
      <c r="AS470" s="102" t="s">
        <v>110</v>
      </c>
      <c r="AT470" s="99">
        <v>0.0366</v>
      </c>
      <c r="AU470" s="102" t="s">
        <v>110</v>
      </c>
      <c r="AV470" s="109" t="s">
        <v>1816</v>
      </c>
      <c r="AW470" s="102" t="s">
        <v>1807</v>
      </c>
      <c r="AX470" s="110" t="s">
        <v>1785</v>
      </c>
      <c r="AY470" s="110" t="s">
        <v>620</v>
      </c>
      <c r="AZ470" s="110" t="s">
        <v>1808</v>
      </c>
    </row>
    <row r="471">
      <c r="A471" s="38">
        <v>467.0</v>
      </c>
      <c r="B471" s="135" t="s">
        <v>1817</v>
      </c>
      <c r="C471" s="82" t="str">
        <f t="shared" si="11"/>
        <v>View</v>
      </c>
      <c r="D471" s="38" t="s">
        <v>1818</v>
      </c>
      <c r="E471" s="83">
        <v>0.2436</v>
      </c>
      <c r="F471" s="87" t="str">
        <f t="shared" si="12"/>
        <v>Intermediate Core Bond</v>
      </c>
      <c r="G471" s="71">
        <v>0.0037</v>
      </c>
      <c r="H471" s="72">
        <v>2.0E-4</v>
      </c>
      <c r="I471" s="72">
        <v>0.0406</v>
      </c>
      <c r="J471" s="72">
        <v>0.0833</v>
      </c>
      <c r="K471" s="72">
        <v>0.1909</v>
      </c>
      <c r="L471" s="72">
        <v>0.1861</v>
      </c>
      <c r="M471" s="72">
        <v>0.0255</v>
      </c>
      <c r="N471" s="73">
        <v>-0.4349</v>
      </c>
      <c r="O471" s="73">
        <v>0.4693</v>
      </c>
      <c r="P471" s="73">
        <v>-0.663</v>
      </c>
      <c r="Q471" s="72">
        <v>0.1994</v>
      </c>
      <c r="R471" s="89">
        <v>0.12</v>
      </c>
      <c r="S471" s="91">
        <v>-174.850678</v>
      </c>
      <c r="T471" s="93">
        <v>461.0</v>
      </c>
      <c r="U471" s="91">
        <v>843.398887</v>
      </c>
      <c r="V471" s="95"/>
      <c r="W471" s="97">
        <v>0.05</v>
      </c>
      <c r="X471" s="99">
        <v>0.0459</v>
      </c>
      <c r="Y471" s="100">
        <v>4.0</v>
      </c>
      <c r="Z471" s="100">
        <v>4.0</v>
      </c>
      <c r="AA471" s="97">
        <v>0.0035</v>
      </c>
      <c r="AB471" s="100">
        <v>1.0</v>
      </c>
      <c r="AC471" s="102" t="s">
        <v>1277</v>
      </c>
      <c r="AD471" s="102" t="s">
        <v>1271</v>
      </c>
      <c r="AE471" s="100" t="s">
        <v>110</v>
      </c>
      <c r="AF471" s="103">
        <v>40515.0</v>
      </c>
      <c r="AG471" s="100">
        <v>6.92</v>
      </c>
      <c r="AH471" s="100">
        <v>0.91</v>
      </c>
      <c r="AI471" s="103">
        <v>46022.0</v>
      </c>
      <c r="AJ471" s="100">
        <v>0.037</v>
      </c>
      <c r="AK471" s="102" t="s">
        <v>1292</v>
      </c>
      <c r="AL471" s="104"/>
      <c r="AM471" s="102" t="s">
        <v>1767</v>
      </c>
      <c r="AN471" s="100">
        <v>5060.0</v>
      </c>
      <c r="AO471" s="102" t="s">
        <v>110</v>
      </c>
      <c r="AP471" s="102" t="s">
        <v>110</v>
      </c>
      <c r="AQ471" s="102">
        <v>5.85</v>
      </c>
      <c r="AR471" s="102">
        <v>9.0</v>
      </c>
      <c r="AS471" s="102">
        <v>0.0548</v>
      </c>
      <c r="AT471" s="99">
        <v>0.0454</v>
      </c>
      <c r="AU471" s="102" t="s">
        <v>110</v>
      </c>
      <c r="AV471" s="109" t="s">
        <v>1819</v>
      </c>
      <c r="AW471" s="102" t="s">
        <v>1807</v>
      </c>
      <c r="AX471" s="110" t="s">
        <v>1785</v>
      </c>
      <c r="AY471" s="110" t="s">
        <v>118</v>
      </c>
      <c r="AZ471" s="110" t="s">
        <v>1808</v>
      </c>
    </row>
    <row r="472">
      <c r="A472" s="38">
        <v>468.0</v>
      </c>
      <c r="B472" s="135" t="s">
        <v>1767</v>
      </c>
      <c r="C472" s="82" t="str">
        <f t="shared" si="11"/>
        <v>View</v>
      </c>
      <c r="D472" s="38" t="s">
        <v>1820</v>
      </c>
      <c r="E472" s="83">
        <v>-0.0349</v>
      </c>
      <c r="F472" s="87" t="str">
        <f t="shared" si="12"/>
        <v>Intermediate Core Bond</v>
      </c>
      <c r="G472" s="71">
        <v>3.0E-4</v>
      </c>
      <c r="H472" s="72">
        <v>0.0016</v>
      </c>
      <c r="I472" s="72">
        <v>0.0362</v>
      </c>
      <c r="J472" s="72">
        <v>0.0746</v>
      </c>
      <c r="K472" s="72">
        <v>0.1371</v>
      </c>
      <c r="L472" s="72">
        <v>0.1735</v>
      </c>
      <c r="M472" s="72">
        <v>-0.0159</v>
      </c>
      <c r="N472" s="73">
        <v>-0.5896</v>
      </c>
      <c r="O472" s="73">
        <v>-0.0628</v>
      </c>
      <c r="P472" s="73">
        <v>-0.9212</v>
      </c>
      <c r="Q472" s="72">
        <v>0.1844</v>
      </c>
      <c r="R472" s="89">
        <v>-0.11</v>
      </c>
      <c r="S472" s="91">
        <v>2211.012977</v>
      </c>
      <c r="T472" s="93">
        <v>12967.0</v>
      </c>
      <c r="U472" s="91">
        <v>135545.2605</v>
      </c>
      <c r="V472" s="100" t="s">
        <v>156</v>
      </c>
      <c r="W472" s="97">
        <v>0.0417</v>
      </c>
      <c r="X472" s="99">
        <v>0.0388</v>
      </c>
      <c r="Y472" s="100">
        <v>43.0</v>
      </c>
      <c r="Z472" s="100">
        <v>55.0</v>
      </c>
      <c r="AA472" s="97">
        <v>0.0038</v>
      </c>
      <c r="AB472" s="100">
        <v>1.01</v>
      </c>
      <c r="AC472" s="102" t="s">
        <v>1277</v>
      </c>
      <c r="AD472" s="102" t="s">
        <v>1369</v>
      </c>
      <c r="AE472" s="100" t="s">
        <v>110</v>
      </c>
      <c r="AF472" s="103">
        <v>37886.0</v>
      </c>
      <c r="AG472" s="100">
        <v>14.51</v>
      </c>
      <c r="AH472" s="100">
        <v>0.42</v>
      </c>
      <c r="AI472" s="103">
        <v>46010.0</v>
      </c>
      <c r="AJ472" s="100">
        <v>0.334</v>
      </c>
      <c r="AK472" s="102" t="s">
        <v>160</v>
      </c>
      <c r="AL472" s="102" t="s">
        <v>129</v>
      </c>
      <c r="AM472" s="102" t="s">
        <v>1767</v>
      </c>
      <c r="AN472" s="100">
        <v>5060.0</v>
      </c>
      <c r="AO472" s="102" t="s">
        <v>110</v>
      </c>
      <c r="AP472" s="102" t="s">
        <v>110</v>
      </c>
      <c r="AQ472" s="102">
        <v>5.86034</v>
      </c>
      <c r="AR472" s="102">
        <v>6.0</v>
      </c>
      <c r="AS472" s="102">
        <v>0.0429</v>
      </c>
      <c r="AT472" s="99">
        <v>0.0379</v>
      </c>
      <c r="AU472" s="102" t="s">
        <v>110</v>
      </c>
      <c r="AV472" s="109" t="s">
        <v>1821</v>
      </c>
      <c r="AW472" s="102" t="s">
        <v>1807</v>
      </c>
      <c r="AX472" s="110" t="s">
        <v>1785</v>
      </c>
      <c r="AY472" s="110" t="s">
        <v>132</v>
      </c>
      <c r="AZ472" s="110" t="s">
        <v>1808</v>
      </c>
    </row>
    <row r="473">
      <c r="A473" s="38">
        <v>469.0</v>
      </c>
      <c r="B473" s="135" t="s">
        <v>1822</v>
      </c>
      <c r="C473" s="82" t="str">
        <f t="shared" si="11"/>
        <v>View</v>
      </c>
      <c r="D473" s="38" t="s">
        <v>1823</v>
      </c>
      <c r="E473" s="83">
        <v>1.9863</v>
      </c>
      <c r="F473" s="87" t="str">
        <f t="shared" si="12"/>
        <v>Intermediate Core-Plus Bond</v>
      </c>
      <c r="G473" s="71">
        <v>0.0108</v>
      </c>
      <c r="H473" s="72">
        <v>0.0022</v>
      </c>
      <c r="I473" s="72">
        <v>0.0418</v>
      </c>
      <c r="J473" s="72">
        <v>0.0649</v>
      </c>
      <c r="K473" s="72">
        <v>0.2434</v>
      </c>
      <c r="L473" s="72">
        <v>0.0113</v>
      </c>
      <c r="M473" s="72">
        <v>0.3136</v>
      </c>
      <c r="N473" s="73">
        <v>0.8295</v>
      </c>
      <c r="O473" s="73">
        <v>2.6353</v>
      </c>
      <c r="P473" s="73">
        <v>1.5826</v>
      </c>
      <c r="Q473" s="72">
        <v>0.037</v>
      </c>
      <c r="R473" s="89">
        <v>8.32</v>
      </c>
      <c r="S473" s="91">
        <v>-15.291373</v>
      </c>
      <c r="T473" s="93">
        <v>216.0</v>
      </c>
      <c r="U473" s="91">
        <v>1253.076133</v>
      </c>
      <c r="V473" s="95"/>
      <c r="W473" s="97">
        <v>0.0138</v>
      </c>
      <c r="X473" s="99">
        <v>0.071</v>
      </c>
      <c r="Y473" s="100">
        <v>99.0</v>
      </c>
      <c r="Z473" s="100">
        <v>3.0</v>
      </c>
      <c r="AA473" s="97">
        <v>7.0E-4</v>
      </c>
      <c r="AB473" s="100">
        <v>0.12</v>
      </c>
      <c r="AC473" s="102" t="s">
        <v>1277</v>
      </c>
      <c r="AD473" s="102" t="s">
        <v>1271</v>
      </c>
      <c r="AE473" s="100">
        <v>19.42</v>
      </c>
      <c r="AF473" s="103">
        <v>40389.0</v>
      </c>
      <c r="AG473" s="100">
        <v>15.35</v>
      </c>
      <c r="AH473" s="100">
        <v>15.35</v>
      </c>
      <c r="AI473" s="103">
        <v>46022.0</v>
      </c>
      <c r="AJ473" s="100">
        <v>0.0984</v>
      </c>
      <c r="AK473" s="102" t="s">
        <v>1292</v>
      </c>
      <c r="AL473" s="104"/>
      <c r="AM473" s="102" t="s">
        <v>1824</v>
      </c>
      <c r="AN473" s="100">
        <v>5070.0</v>
      </c>
      <c r="AO473" s="102" t="s">
        <v>110</v>
      </c>
      <c r="AP473" s="102" t="s">
        <v>110</v>
      </c>
      <c r="AQ473" s="102">
        <v>0.35</v>
      </c>
      <c r="AR473" s="102">
        <v>8.0</v>
      </c>
      <c r="AS473" s="102">
        <v>0.057</v>
      </c>
      <c r="AT473" s="99">
        <v>0.0781</v>
      </c>
      <c r="AU473" s="102" t="s">
        <v>110</v>
      </c>
      <c r="AV473" s="109" t="s">
        <v>1825</v>
      </c>
      <c r="AW473" s="102" t="s">
        <v>1826</v>
      </c>
      <c r="AX473" s="110" t="s">
        <v>1785</v>
      </c>
      <c r="AY473" s="110" t="s">
        <v>118</v>
      </c>
      <c r="AZ473" s="110" t="s">
        <v>1827</v>
      </c>
    </row>
    <row r="474">
      <c r="A474" s="38">
        <v>470.0</v>
      </c>
      <c r="B474" s="135" t="s">
        <v>1828</v>
      </c>
      <c r="C474" s="82" t="str">
        <f t="shared" si="11"/>
        <v>View</v>
      </c>
      <c r="D474" s="38" t="s">
        <v>1829</v>
      </c>
      <c r="E474" s="83">
        <v>0.525</v>
      </c>
      <c r="F474" s="87" t="str">
        <f t="shared" si="12"/>
        <v>Intermediate Core-Plus Bond</v>
      </c>
      <c r="G474" s="71">
        <v>0.0046</v>
      </c>
      <c r="H474" s="72">
        <v>0.001</v>
      </c>
      <c r="I474" s="72">
        <v>0.0299</v>
      </c>
      <c r="J474" s="72">
        <v>0.0599</v>
      </c>
      <c r="K474" s="72">
        <v>0.2164</v>
      </c>
      <c r="L474" s="72">
        <v>0.0532</v>
      </c>
      <c r="M474" s="72">
        <v>0.1993</v>
      </c>
      <c r="N474" s="73">
        <v>0.1172</v>
      </c>
      <c r="O474" s="73">
        <v>1.0681</v>
      </c>
      <c r="P474" s="73">
        <v>0.2118</v>
      </c>
      <c r="Q474" s="72">
        <v>0.0752</v>
      </c>
      <c r="R474" s="89">
        <v>2.63</v>
      </c>
      <c r="S474" s="91">
        <v>-2.225542</v>
      </c>
      <c r="T474" s="93">
        <v>348.0</v>
      </c>
      <c r="U474" s="91">
        <v>3931.110315</v>
      </c>
      <c r="V474" s="95"/>
      <c r="W474" s="97">
        <v>0.0498</v>
      </c>
      <c r="X474" s="99">
        <v>0.0554</v>
      </c>
      <c r="Y474" s="100">
        <v>95.0</v>
      </c>
      <c r="Z474" s="100">
        <v>4.0</v>
      </c>
      <c r="AA474" s="97">
        <v>0.0025</v>
      </c>
      <c r="AB474" s="100">
        <v>0.59</v>
      </c>
      <c r="AC474" s="102" t="s">
        <v>1277</v>
      </c>
      <c r="AD474" s="102" t="s">
        <v>1271</v>
      </c>
      <c r="AE474" s="100">
        <v>12.96</v>
      </c>
      <c r="AF474" s="103">
        <v>39563.0</v>
      </c>
      <c r="AG474" s="100">
        <v>17.7</v>
      </c>
      <c r="AH474" s="100">
        <v>17.7</v>
      </c>
      <c r="AI474" s="103">
        <v>46021.0</v>
      </c>
      <c r="AJ474" s="100">
        <v>0.0626</v>
      </c>
      <c r="AK474" s="102" t="s">
        <v>160</v>
      </c>
      <c r="AL474" s="104"/>
      <c r="AM474" s="102" t="s">
        <v>1824</v>
      </c>
      <c r="AN474" s="100">
        <v>5070.0</v>
      </c>
      <c r="AO474" s="102" t="s">
        <v>110</v>
      </c>
      <c r="AP474" s="102" t="s">
        <v>110</v>
      </c>
      <c r="AQ474" s="102">
        <v>5.06</v>
      </c>
      <c r="AR474" s="102">
        <v>9.0</v>
      </c>
      <c r="AS474" s="102">
        <v>0.0622</v>
      </c>
      <c r="AT474" s="99">
        <v>0.0541</v>
      </c>
      <c r="AU474" s="102" t="s">
        <v>110</v>
      </c>
      <c r="AV474" s="109" t="s">
        <v>1830</v>
      </c>
      <c r="AW474" s="102" t="s">
        <v>1826</v>
      </c>
      <c r="AX474" s="110" t="s">
        <v>1785</v>
      </c>
      <c r="AY474" s="110" t="s">
        <v>118</v>
      </c>
      <c r="AZ474" s="110" t="s">
        <v>1827</v>
      </c>
    </row>
    <row r="475">
      <c r="A475" s="38">
        <v>471.0</v>
      </c>
      <c r="B475" s="135" t="s">
        <v>1831</v>
      </c>
      <c r="C475" s="82" t="str">
        <f t="shared" si="11"/>
        <v>View</v>
      </c>
      <c r="D475" s="38" t="s">
        <v>1832</v>
      </c>
      <c r="E475" s="83">
        <v>0.3761</v>
      </c>
      <c r="F475" s="87" t="str">
        <f t="shared" si="12"/>
        <v>Intermediate Core-Plus Bond</v>
      </c>
      <c r="G475" s="71">
        <v>0.0349</v>
      </c>
      <c r="H475" s="72">
        <v>0.1167</v>
      </c>
      <c r="I475" s="72">
        <v>-0.0837</v>
      </c>
      <c r="J475" s="72">
        <v>0.1643</v>
      </c>
      <c r="K475" s="72">
        <v>0.611</v>
      </c>
      <c r="L475" s="72">
        <v>0.3245</v>
      </c>
      <c r="M475" s="72">
        <v>0.4338</v>
      </c>
      <c r="N475" s="73">
        <v>0.0847</v>
      </c>
      <c r="O475" s="73">
        <v>0.5941</v>
      </c>
      <c r="P475" s="73">
        <v>0.138</v>
      </c>
      <c r="Q475" s="72">
        <v>0.3977</v>
      </c>
      <c r="R475" s="89">
        <v>0.72</v>
      </c>
      <c r="S475" s="91" t="s">
        <v>110</v>
      </c>
      <c r="T475" s="93">
        <v>832.0</v>
      </c>
      <c r="U475" s="91">
        <v>212.413733</v>
      </c>
      <c r="V475" s="95"/>
      <c r="W475" s="97">
        <v>0.0</v>
      </c>
      <c r="X475" s="99">
        <v>0.0772</v>
      </c>
      <c r="Y475" s="100">
        <v>1.0</v>
      </c>
      <c r="Z475" s="100">
        <v>1.0</v>
      </c>
      <c r="AA475" s="97">
        <v>0.0164</v>
      </c>
      <c r="AB475" s="100">
        <v>1.77</v>
      </c>
      <c r="AC475" s="102" t="s">
        <v>1277</v>
      </c>
      <c r="AD475" s="102" t="s">
        <v>1833</v>
      </c>
      <c r="AE475" s="100" t="s">
        <v>110</v>
      </c>
      <c r="AF475" s="103">
        <v>34389.0</v>
      </c>
      <c r="AG475" s="100">
        <v>31.87</v>
      </c>
      <c r="AH475" s="100">
        <v>3.78</v>
      </c>
      <c r="AI475" s="103">
        <v>46002.0</v>
      </c>
      <c r="AJ475" s="100">
        <v>0.04</v>
      </c>
      <c r="AK475" s="102" t="s">
        <v>160</v>
      </c>
      <c r="AL475" s="102" t="s">
        <v>618</v>
      </c>
      <c r="AM475" s="102" t="s">
        <v>1824</v>
      </c>
      <c r="AN475" s="100">
        <v>5070.0</v>
      </c>
      <c r="AO475" s="102" t="s">
        <v>110</v>
      </c>
      <c r="AP475" s="102" t="s">
        <v>110</v>
      </c>
      <c r="AQ475" s="102">
        <v>3.08142</v>
      </c>
      <c r="AR475" s="102">
        <v>13.0</v>
      </c>
      <c r="AS475" s="102">
        <v>0.1186611</v>
      </c>
      <c r="AT475" s="99">
        <v>0.06</v>
      </c>
      <c r="AU475" s="102" t="s">
        <v>110</v>
      </c>
      <c r="AV475" s="109" t="s">
        <v>1834</v>
      </c>
      <c r="AW475" s="102" t="s">
        <v>1826</v>
      </c>
      <c r="AX475" s="110" t="s">
        <v>1785</v>
      </c>
      <c r="AY475" s="110" t="s">
        <v>620</v>
      </c>
      <c r="AZ475" s="110" t="s">
        <v>1827</v>
      </c>
    </row>
    <row r="476">
      <c r="A476" s="38">
        <v>472.0</v>
      </c>
      <c r="B476" s="135" t="s">
        <v>1835</v>
      </c>
      <c r="C476" s="82" t="str">
        <f t="shared" si="11"/>
        <v>View</v>
      </c>
      <c r="D476" s="38" t="s">
        <v>1836</v>
      </c>
      <c r="E476" s="83">
        <v>0.322</v>
      </c>
      <c r="F476" s="87" t="str">
        <f t="shared" si="12"/>
        <v>Intermediate Core-Plus Bond</v>
      </c>
      <c r="G476" s="71">
        <v>0.0078</v>
      </c>
      <c r="H476" s="72">
        <v>0.007</v>
      </c>
      <c r="I476" s="72">
        <v>0.0111</v>
      </c>
      <c r="J476" s="72">
        <v>0.0838</v>
      </c>
      <c r="K476" s="72">
        <v>0.2431</v>
      </c>
      <c r="L476" s="72">
        <v>0.1986</v>
      </c>
      <c r="M476" s="72">
        <v>0.1387</v>
      </c>
      <c r="N476" s="73">
        <v>-0.1086</v>
      </c>
      <c r="O476" s="73">
        <v>0.63</v>
      </c>
      <c r="P476" s="73">
        <v>-0.2079</v>
      </c>
      <c r="Q476" s="72">
        <v>0.1986</v>
      </c>
      <c r="R476" s="89">
        <v>0.64</v>
      </c>
      <c r="S476" s="91">
        <v>153.316132</v>
      </c>
      <c r="T476" s="93">
        <v>28.0</v>
      </c>
      <c r="U476" s="91">
        <v>1443.557043</v>
      </c>
      <c r="V476" s="95"/>
      <c r="W476" s="97">
        <v>0.04</v>
      </c>
      <c r="X476" s="99">
        <v>0.0364</v>
      </c>
      <c r="Y476" s="100">
        <v>25.0</v>
      </c>
      <c r="Z476" s="100">
        <v>1.0</v>
      </c>
      <c r="AA476" s="97">
        <v>0.005</v>
      </c>
      <c r="AB476" s="100">
        <v>1.05</v>
      </c>
      <c r="AC476" s="102" t="s">
        <v>1277</v>
      </c>
      <c r="AD476" s="102" t="s">
        <v>1271</v>
      </c>
      <c r="AE476" s="100" t="s">
        <v>110</v>
      </c>
      <c r="AF476" s="103">
        <v>43320.0</v>
      </c>
      <c r="AG476" s="100">
        <v>7.41</v>
      </c>
      <c r="AH476" s="100">
        <v>5.34</v>
      </c>
      <c r="AI476" s="103">
        <v>46021.0</v>
      </c>
      <c r="AJ476" s="100">
        <v>0.3049</v>
      </c>
      <c r="AK476" s="102" t="s">
        <v>128</v>
      </c>
      <c r="AL476" s="102" t="s">
        <v>169</v>
      </c>
      <c r="AM476" s="102" t="s">
        <v>1824</v>
      </c>
      <c r="AN476" s="100">
        <v>5070.0</v>
      </c>
      <c r="AO476" s="102" t="s">
        <v>110</v>
      </c>
      <c r="AP476" s="102" t="s">
        <v>110</v>
      </c>
      <c r="AQ476" s="102">
        <v>4.72799</v>
      </c>
      <c r="AR476" s="102">
        <v>9.0</v>
      </c>
      <c r="AS476" s="102">
        <v>0.044336</v>
      </c>
      <c r="AT476" s="99">
        <v>0.0412</v>
      </c>
      <c r="AU476" s="102" t="s">
        <v>110</v>
      </c>
      <c r="AV476" s="109" t="s">
        <v>1837</v>
      </c>
      <c r="AW476" s="102" t="s">
        <v>1826</v>
      </c>
      <c r="AX476" s="110" t="s">
        <v>1785</v>
      </c>
      <c r="AY476" s="110" t="s">
        <v>132</v>
      </c>
      <c r="AZ476" s="110" t="s">
        <v>1827</v>
      </c>
    </row>
    <row r="477">
      <c r="A477" s="38">
        <v>473.0</v>
      </c>
      <c r="B477" s="135" t="s">
        <v>1838</v>
      </c>
      <c r="C477" s="82" t="str">
        <f t="shared" si="11"/>
        <v>View</v>
      </c>
      <c r="D477" s="38" t="s">
        <v>1839</v>
      </c>
      <c r="E477" s="83">
        <v>0.6029</v>
      </c>
      <c r="F477" s="87" t="str">
        <f t="shared" si="12"/>
        <v>Intermediate Core-Plus Bond</v>
      </c>
      <c r="G477" s="71">
        <v>0.0035</v>
      </c>
      <c r="H477" s="72">
        <v>0.0022</v>
      </c>
      <c r="I477" s="72">
        <v>0.0358</v>
      </c>
      <c r="J477" s="72">
        <v>0.0818</v>
      </c>
      <c r="K477" s="72">
        <v>0.2646</v>
      </c>
      <c r="L477" s="72">
        <v>0.1584</v>
      </c>
      <c r="M477" s="72">
        <v>0.0804</v>
      </c>
      <c r="N477" s="73">
        <v>-0.2585</v>
      </c>
      <c r="O477" s="73">
        <v>1.2156</v>
      </c>
      <c r="P477" s="73">
        <v>-0.3978</v>
      </c>
      <c r="Q477" s="72">
        <v>0.2038</v>
      </c>
      <c r="R477" s="89">
        <v>0.36</v>
      </c>
      <c r="S477" s="91">
        <v>85.413637</v>
      </c>
      <c r="T477" s="93">
        <v>503.0</v>
      </c>
      <c r="U477" s="91">
        <v>503.784842</v>
      </c>
      <c r="V477" s="95"/>
      <c r="W477" s="97">
        <v>0.0485</v>
      </c>
      <c r="X477" s="99">
        <v>0.05</v>
      </c>
      <c r="Y477" s="100">
        <v>21.0</v>
      </c>
      <c r="Z477" s="100">
        <v>4.0</v>
      </c>
      <c r="AA477" s="97">
        <v>0.0038</v>
      </c>
      <c r="AB477" s="100">
        <v>1.12</v>
      </c>
      <c r="AC477" s="102" t="s">
        <v>1277</v>
      </c>
      <c r="AD477" s="102" t="s">
        <v>1271</v>
      </c>
      <c r="AE477" s="100">
        <v>13.66</v>
      </c>
      <c r="AF477" s="103">
        <v>33240.0</v>
      </c>
      <c r="AG477" s="100">
        <v>7.21</v>
      </c>
      <c r="AH477" s="100">
        <v>0.84</v>
      </c>
      <c r="AI477" s="103">
        <v>46007.0</v>
      </c>
      <c r="AJ477" s="100">
        <v>0.0371</v>
      </c>
      <c r="AK477" s="102" t="s">
        <v>160</v>
      </c>
      <c r="AL477" s="104"/>
      <c r="AM477" s="102" t="s">
        <v>1824</v>
      </c>
      <c r="AN477" s="100">
        <v>5070.0</v>
      </c>
      <c r="AO477" s="102" t="s">
        <v>110</v>
      </c>
      <c r="AP477" s="102" t="s">
        <v>110</v>
      </c>
      <c r="AQ477" s="102">
        <v>5.85</v>
      </c>
      <c r="AR477" s="102">
        <v>12.0</v>
      </c>
      <c r="AS477" s="102" t="s">
        <v>110</v>
      </c>
      <c r="AT477" s="99">
        <v>0.0449</v>
      </c>
      <c r="AU477" s="102" t="s">
        <v>110</v>
      </c>
      <c r="AV477" s="109" t="s">
        <v>1840</v>
      </c>
      <c r="AW477" s="102" t="s">
        <v>1826</v>
      </c>
      <c r="AX477" s="110" t="s">
        <v>1785</v>
      </c>
      <c r="AY477" s="110" t="s">
        <v>118</v>
      </c>
      <c r="AZ477" s="110" t="s">
        <v>1827</v>
      </c>
    </row>
    <row r="478">
      <c r="A478" s="38">
        <v>474.0</v>
      </c>
      <c r="B478" s="135" t="s">
        <v>1841</v>
      </c>
      <c r="C478" s="82" t="str">
        <f t="shared" si="11"/>
        <v>View</v>
      </c>
      <c r="D478" s="38" t="s">
        <v>1842</v>
      </c>
      <c r="E478" s="83">
        <v>0.6767</v>
      </c>
      <c r="F478" s="87" t="str">
        <f t="shared" si="12"/>
        <v>Intermediate Core-Plus Bond</v>
      </c>
      <c r="G478" s="71">
        <v>0.0025</v>
      </c>
      <c r="H478" s="72">
        <v>0.0066</v>
      </c>
      <c r="I478" s="72">
        <v>0.0467</v>
      </c>
      <c r="J478" s="72">
        <v>0.0899</v>
      </c>
      <c r="K478" s="72">
        <v>0.245</v>
      </c>
      <c r="L478" s="72">
        <v>0.1495</v>
      </c>
      <c r="M478" s="72">
        <v>0.0703</v>
      </c>
      <c r="N478" s="73">
        <v>-0.3507</v>
      </c>
      <c r="O478" s="73">
        <v>1.1847</v>
      </c>
      <c r="P478" s="73">
        <v>-0.4291</v>
      </c>
      <c r="Q478" s="72">
        <v>0.1848</v>
      </c>
      <c r="R478" s="89">
        <v>0.34</v>
      </c>
      <c r="S478" s="91">
        <v>622.193659</v>
      </c>
      <c r="T478" s="93">
        <v>873.0</v>
      </c>
      <c r="U478" s="91">
        <v>698.571597</v>
      </c>
      <c r="V478" s="95"/>
      <c r="W478" s="97">
        <v>0.05</v>
      </c>
      <c r="X478" s="99">
        <v>0.0475</v>
      </c>
      <c r="Y478" s="100">
        <v>13.0</v>
      </c>
      <c r="Z478" s="100">
        <v>2.0</v>
      </c>
      <c r="AA478" s="97">
        <v>0.0031</v>
      </c>
      <c r="AB478" s="100">
        <v>0.88</v>
      </c>
      <c r="AC478" s="102" t="s">
        <v>1277</v>
      </c>
      <c r="AD478" s="102" t="s">
        <v>1369</v>
      </c>
      <c r="AE478" s="100" t="s">
        <v>110</v>
      </c>
      <c r="AF478" s="103">
        <v>42059.0</v>
      </c>
      <c r="AG478" s="100">
        <v>10.86</v>
      </c>
      <c r="AH478" s="100">
        <v>0.33</v>
      </c>
      <c r="AI478" s="103">
        <v>46010.0</v>
      </c>
      <c r="AJ478" s="100">
        <v>0.3473</v>
      </c>
      <c r="AK478" s="102" t="s">
        <v>160</v>
      </c>
      <c r="AL478" s="102" t="s">
        <v>169</v>
      </c>
      <c r="AM478" s="102" t="s">
        <v>1824</v>
      </c>
      <c r="AN478" s="100">
        <v>5070.0</v>
      </c>
      <c r="AO478" s="102" t="s">
        <v>110</v>
      </c>
      <c r="AP478" s="102" t="s">
        <v>110</v>
      </c>
      <c r="AQ478" s="102">
        <v>6.22067</v>
      </c>
      <c r="AR478" s="102">
        <v>11.0</v>
      </c>
      <c r="AS478" s="102">
        <v>0.0485</v>
      </c>
      <c r="AT478" s="99">
        <v>0.0476</v>
      </c>
      <c r="AU478" s="102" t="s">
        <v>110</v>
      </c>
      <c r="AV478" s="109" t="s">
        <v>1843</v>
      </c>
      <c r="AW478" s="102" t="s">
        <v>1826</v>
      </c>
      <c r="AX478" s="110" t="s">
        <v>1785</v>
      </c>
      <c r="AY478" s="110" t="s">
        <v>132</v>
      </c>
      <c r="AZ478" s="110" t="s">
        <v>1827</v>
      </c>
    </row>
    <row r="479">
      <c r="A479" s="38">
        <v>475.0</v>
      </c>
      <c r="B479" s="135" t="s">
        <v>1824</v>
      </c>
      <c r="C479" s="82" t="str">
        <f t="shared" si="11"/>
        <v>View</v>
      </c>
      <c r="D479" s="38" t="s">
        <v>1844</v>
      </c>
      <c r="E479" s="83">
        <v>0.0633</v>
      </c>
      <c r="F479" s="87" t="str">
        <f t="shared" si="12"/>
        <v>Intermediate Core-Plus Bond</v>
      </c>
      <c r="G479" s="71">
        <v>6.0E-4</v>
      </c>
      <c r="H479" s="72">
        <v>0.0015</v>
      </c>
      <c r="I479" s="72">
        <v>0.0371</v>
      </c>
      <c r="J479" s="72">
        <v>0.0769</v>
      </c>
      <c r="K479" s="72">
        <v>0.1552</v>
      </c>
      <c r="L479" s="72">
        <v>0.1653</v>
      </c>
      <c r="M479" s="72">
        <v>0.003</v>
      </c>
      <c r="N479" s="73">
        <v>-0.5371</v>
      </c>
      <c r="O479" s="73">
        <v>0.1146</v>
      </c>
      <c r="P479" s="73">
        <v>-0.8377</v>
      </c>
      <c r="Q479" s="72">
        <v>0.179</v>
      </c>
      <c r="R479" s="89">
        <v>0.0</v>
      </c>
      <c r="S479" s="91">
        <v>351.508705</v>
      </c>
      <c r="T479" s="93">
        <v>17450.0</v>
      </c>
      <c r="U479" s="91">
        <v>34571.4938</v>
      </c>
      <c r="V479" s="100" t="s">
        <v>156</v>
      </c>
      <c r="W479" s="97">
        <v>0.0433</v>
      </c>
      <c r="X479" s="99">
        <v>0.0416</v>
      </c>
      <c r="Y479" s="100">
        <v>46.0</v>
      </c>
      <c r="Z479" s="100">
        <v>62.0</v>
      </c>
      <c r="AA479" s="97">
        <v>0.0035</v>
      </c>
      <c r="AB479" s="100">
        <v>1.01</v>
      </c>
      <c r="AC479" s="102" t="s">
        <v>1277</v>
      </c>
      <c r="AD479" s="102" t="s">
        <v>1369</v>
      </c>
      <c r="AE479" s="100" t="s">
        <v>110</v>
      </c>
      <c r="AF479" s="103">
        <v>41800.0</v>
      </c>
      <c r="AG479" s="100">
        <v>11.57</v>
      </c>
      <c r="AH479" s="100">
        <v>0.42</v>
      </c>
      <c r="AI479" s="103">
        <v>46010.0</v>
      </c>
      <c r="AJ479" s="100">
        <v>0.1648</v>
      </c>
      <c r="AK479" s="102" t="s">
        <v>160</v>
      </c>
      <c r="AL479" s="102" t="s">
        <v>279</v>
      </c>
      <c r="AM479" s="102" t="s">
        <v>1824</v>
      </c>
      <c r="AN479" s="100">
        <v>5070.0</v>
      </c>
      <c r="AO479" s="102" t="s">
        <v>110</v>
      </c>
      <c r="AP479" s="102" t="s">
        <v>110</v>
      </c>
      <c r="AQ479" s="102">
        <v>5.65707</v>
      </c>
      <c r="AR479" s="102">
        <v>9.0</v>
      </c>
      <c r="AS479" s="102">
        <v>0.0448</v>
      </c>
      <c r="AT479" s="99">
        <v>0.0408</v>
      </c>
      <c r="AU479" s="102" t="s">
        <v>110</v>
      </c>
      <c r="AV479" s="109" t="s">
        <v>1845</v>
      </c>
      <c r="AW479" s="102" t="s">
        <v>1826</v>
      </c>
      <c r="AX479" s="110" t="s">
        <v>1785</v>
      </c>
      <c r="AY479" s="110" t="s">
        <v>132</v>
      </c>
      <c r="AZ479" s="110" t="s">
        <v>1827</v>
      </c>
    </row>
    <row r="480">
      <c r="A480" s="38">
        <v>476.0</v>
      </c>
      <c r="B480" s="135" t="s">
        <v>1846</v>
      </c>
      <c r="C480" s="82" t="str">
        <f t="shared" si="11"/>
        <v>View</v>
      </c>
      <c r="D480" s="38" t="s">
        <v>1847</v>
      </c>
      <c r="E480" s="83">
        <v>-1.4238</v>
      </c>
      <c r="F480" s="87" t="str">
        <f t="shared" si="12"/>
        <v>Intermediate Government</v>
      </c>
      <c r="G480" s="71">
        <v>0.0077</v>
      </c>
      <c r="H480" s="72">
        <v>0.0</v>
      </c>
      <c r="I480" s="72">
        <v>0.0</v>
      </c>
      <c r="J480" s="72">
        <v>0.0</v>
      </c>
      <c r="K480" s="72">
        <v>0.0293</v>
      </c>
      <c r="L480" s="72">
        <v>0.0196</v>
      </c>
      <c r="M480" s="72">
        <v>0.0396</v>
      </c>
      <c r="N480" s="73">
        <v>-1.0796</v>
      </c>
      <c r="O480" s="73">
        <v>-1.9858</v>
      </c>
      <c r="P480" s="73">
        <v>-1.5203</v>
      </c>
      <c r="Q480" s="72">
        <v>0.0196</v>
      </c>
      <c r="R480" s="89">
        <v>2.02</v>
      </c>
      <c r="S480" s="91" t="s">
        <v>110</v>
      </c>
      <c r="T480" s="93">
        <v>7.0</v>
      </c>
      <c r="U480" s="91">
        <v>333.0</v>
      </c>
      <c r="V480" s="95"/>
      <c r="W480" s="97">
        <v>0.0</v>
      </c>
      <c r="X480" s="99">
        <v>0.0</v>
      </c>
      <c r="Y480" s="100" t="s">
        <v>110</v>
      </c>
      <c r="Z480" s="100" t="s">
        <v>110</v>
      </c>
      <c r="AA480" s="97">
        <v>0.0018</v>
      </c>
      <c r="AB480" s="100">
        <v>-0.02</v>
      </c>
      <c r="AC480" s="102" t="s">
        <v>1277</v>
      </c>
      <c r="AD480" s="102" t="s">
        <v>1201</v>
      </c>
      <c r="AE480" s="100" t="s">
        <v>110</v>
      </c>
      <c r="AF480" s="103">
        <v>44018.0</v>
      </c>
      <c r="AG480" s="100">
        <v>5.49</v>
      </c>
      <c r="AH480" s="100">
        <v>5.49</v>
      </c>
      <c r="AI480" s="103">
        <v>45656.0</v>
      </c>
      <c r="AJ480" s="100" t="s">
        <v>110</v>
      </c>
      <c r="AK480" s="102" t="s">
        <v>128</v>
      </c>
      <c r="AL480" s="104"/>
      <c r="AM480" s="102" t="s">
        <v>1848</v>
      </c>
      <c r="AN480" s="100">
        <v>5080.0</v>
      </c>
      <c r="AO480" s="102" t="s">
        <v>110</v>
      </c>
      <c r="AP480" s="102" t="s">
        <v>110</v>
      </c>
      <c r="AQ480" s="102" t="s">
        <v>110</v>
      </c>
      <c r="AR480" s="102" t="s">
        <v>110</v>
      </c>
      <c r="AS480" s="102" t="s">
        <v>110</v>
      </c>
      <c r="AT480" s="102" t="s">
        <v>110</v>
      </c>
      <c r="AU480" s="102" t="s">
        <v>110</v>
      </c>
      <c r="AV480" s="109" t="s">
        <v>1849</v>
      </c>
      <c r="AW480" s="102" t="s">
        <v>1850</v>
      </c>
      <c r="AX480" s="110" t="s">
        <v>1785</v>
      </c>
      <c r="AY480" s="110" t="s">
        <v>1204</v>
      </c>
      <c r="AZ480" s="110" t="s">
        <v>1851</v>
      </c>
    </row>
    <row r="481">
      <c r="A481" s="38">
        <v>477.0</v>
      </c>
      <c r="B481" s="135" t="s">
        <v>1852</v>
      </c>
      <c r="C481" s="82" t="str">
        <f t="shared" si="11"/>
        <v>View</v>
      </c>
      <c r="D481" s="38" t="s">
        <v>1853</v>
      </c>
      <c r="E481" s="83">
        <v>-0.0479</v>
      </c>
      <c r="F481" s="87" t="str">
        <f t="shared" si="12"/>
        <v>Intermediate Government</v>
      </c>
      <c r="G481" s="71">
        <v>0.0041</v>
      </c>
      <c r="H481" s="72">
        <v>2.0E-4</v>
      </c>
      <c r="I481" s="72">
        <v>0.0367</v>
      </c>
      <c r="J481" s="72">
        <v>0.0751</v>
      </c>
      <c r="K481" s="72">
        <v>0.1399</v>
      </c>
      <c r="L481" s="72">
        <v>0.1166</v>
      </c>
      <c r="M481" s="72">
        <v>0.0434</v>
      </c>
      <c r="N481" s="73">
        <v>-0.5211</v>
      </c>
      <c r="O481" s="73">
        <v>-0.0866</v>
      </c>
      <c r="P481" s="73">
        <v>-0.8099</v>
      </c>
      <c r="Q481" s="72">
        <v>0.118</v>
      </c>
      <c r="R481" s="89">
        <v>0.38</v>
      </c>
      <c r="S481" s="91">
        <v>4.378477</v>
      </c>
      <c r="T481" s="93">
        <v>439.0</v>
      </c>
      <c r="U481" s="91">
        <v>1172.99513</v>
      </c>
      <c r="V481" s="95"/>
      <c r="W481" s="97">
        <v>0.0388</v>
      </c>
      <c r="X481" s="99">
        <v>0.0385</v>
      </c>
      <c r="Y481" s="100">
        <v>35.0</v>
      </c>
      <c r="Z481" s="100">
        <v>2.0</v>
      </c>
      <c r="AA481" s="97">
        <v>0.0031</v>
      </c>
      <c r="AB481" s="100">
        <v>0.73</v>
      </c>
      <c r="AC481" s="102" t="s">
        <v>1277</v>
      </c>
      <c r="AD481" s="102" t="s">
        <v>1271</v>
      </c>
      <c r="AE481" s="100" t="s">
        <v>110</v>
      </c>
      <c r="AF481" s="103">
        <v>42226.0</v>
      </c>
      <c r="AG481" s="100">
        <v>12.17</v>
      </c>
      <c r="AH481" s="100">
        <v>2.42</v>
      </c>
      <c r="AI481" s="103">
        <v>46022.0</v>
      </c>
      <c r="AJ481" s="100">
        <v>0.0309</v>
      </c>
      <c r="AK481" s="102" t="s">
        <v>1292</v>
      </c>
      <c r="AL481" s="104"/>
      <c r="AM481" s="102" t="s">
        <v>1848</v>
      </c>
      <c r="AN481" s="100">
        <v>5080.0</v>
      </c>
      <c r="AO481" s="102" t="s">
        <v>110</v>
      </c>
      <c r="AP481" s="102" t="s">
        <v>110</v>
      </c>
      <c r="AQ481" s="102">
        <v>4.63</v>
      </c>
      <c r="AR481" s="102">
        <v>5.0</v>
      </c>
      <c r="AS481" s="102">
        <v>0.0441</v>
      </c>
      <c r="AT481" s="99">
        <v>0.0376</v>
      </c>
      <c r="AU481" s="102" t="s">
        <v>110</v>
      </c>
      <c r="AV481" s="109" t="s">
        <v>1854</v>
      </c>
      <c r="AW481" s="102" t="s">
        <v>1850</v>
      </c>
      <c r="AX481" s="110" t="s">
        <v>1785</v>
      </c>
      <c r="AY481" s="110" t="s">
        <v>118</v>
      </c>
      <c r="AZ481" s="110" t="s">
        <v>1851</v>
      </c>
    </row>
    <row r="482">
      <c r="A482" s="38">
        <v>478.0</v>
      </c>
      <c r="B482" s="135" t="s">
        <v>1855</v>
      </c>
      <c r="C482" s="82" t="str">
        <f t="shared" si="11"/>
        <v>View</v>
      </c>
      <c r="D482" s="38" t="s">
        <v>1856</v>
      </c>
      <c r="E482" s="83">
        <v>-0.1193</v>
      </c>
      <c r="F482" s="87" t="str">
        <f t="shared" si="12"/>
        <v>Intermediate Government</v>
      </c>
      <c r="G482" s="71">
        <v>0.0015</v>
      </c>
      <c r="H482" s="72">
        <v>0.0014</v>
      </c>
      <c r="I482" s="72">
        <v>0.0304</v>
      </c>
      <c r="J482" s="72">
        <v>0.0724</v>
      </c>
      <c r="K482" s="72">
        <v>0.1329</v>
      </c>
      <c r="L482" s="72">
        <v>0.1298</v>
      </c>
      <c r="M482" s="72">
        <v>0.0048</v>
      </c>
      <c r="N482" s="73">
        <v>-0.6861</v>
      </c>
      <c r="O482" s="73">
        <v>-0.217</v>
      </c>
      <c r="P482" s="73">
        <v>-1.0239</v>
      </c>
      <c r="Q482" s="72">
        <v>0.146</v>
      </c>
      <c r="R482" s="89">
        <v>0.02</v>
      </c>
      <c r="S482" s="91">
        <v>1699.589379</v>
      </c>
      <c r="T482" s="93">
        <v>86.0</v>
      </c>
      <c r="U482" s="91">
        <v>17553.28818</v>
      </c>
      <c r="V482" s="95"/>
      <c r="W482" s="97">
        <v>0.0359</v>
      </c>
      <c r="X482" s="99">
        <v>0.0347</v>
      </c>
      <c r="Y482" s="100">
        <v>48.0</v>
      </c>
      <c r="Z482" s="100">
        <v>13.0</v>
      </c>
      <c r="AA482" s="97">
        <v>0.003</v>
      </c>
      <c r="AB482" s="100">
        <v>0.71</v>
      </c>
      <c r="AC482" s="102" t="s">
        <v>1277</v>
      </c>
      <c r="AD482" s="102" t="s">
        <v>1671</v>
      </c>
      <c r="AE482" s="100" t="s">
        <v>110</v>
      </c>
      <c r="AF482" s="103">
        <v>39087.0</v>
      </c>
      <c r="AG482" s="100">
        <v>14.51</v>
      </c>
      <c r="AH482" s="100">
        <v>0.42</v>
      </c>
      <c r="AI482" s="103">
        <v>46010.0</v>
      </c>
      <c r="AJ482" s="100">
        <v>0.3711</v>
      </c>
      <c r="AK482" s="102" t="s">
        <v>160</v>
      </c>
      <c r="AL482" s="102" t="s">
        <v>279</v>
      </c>
      <c r="AM482" s="102" t="s">
        <v>1848</v>
      </c>
      <c r="AN482" s="100">
        <v>5080.0</v>
      </c>
      <c r="AO482" s="102" t="s">
        <v>110</v>
      </c>
      <c r="AP482" s="102" t="s">
        <v>110</v>
      </c>
      <c r="AQ482" s="102">
        <v>4.32921</v>
      </c>
      <c r="AR482" s="102">
        <v>4.0</v>
      </c>
      <c r="AS482" s="102">
        <v>0.0362</v>
      </c>
      <c r="AT482" s="99">
        <v>0.0336</v>
      </c>
      <c r="AU482" s="102" t="s">
        <v>110</v>
      </c>
      <c r="AV482" s="109" t="s">
        <v>1857</v>
      </c>
      <c r="AW482" s="102" t="s">
        <v>1850</v>
      </c>
      <c r="AX482" s="110" t="s">
        <v>1785</v>
      </c>
      <c r="AY482" s="110" t="s">
        <v>132</v>
      </c>
      <c r="AZ482" s="110" t="s">
        <v>1851</v>
      </c>
    </row>
    <row r="483">
      <c r="A483" s="38">
        <v>479.0</v>
      </c>
      <c r="B483" s="135" t="s">
        <v>1858</v>
      </c>
      <c r="C483" s="82" t="str">
        <f t="shared" si="11"/>
        <v>View</v>
      </c>
      <c r="D483" s="38" t="s">
        <v>1859</v>
      </c>
      <c r="E483" s="83">
        <v>-0.0977</v>
      </c>
      <c r="F483" s="87" t="str">
        <f t="shared" si="12"/>
        <v>Intermediate Government</v>
      </c>
      <c r="G483" s="71">
        <v>0.001</v>
      </c>
      <c r="H483" s="72">
        <v>4.0E-4</v>
      </c>
      <c r="I483" s="72">
        <v>0.0332</v>
      </c>
      <c r="J483" s="72">
        <v>0.0784</v>
      </c>
      <c r="K483" s="72">
        <v>0.1299</v>
      </c>
      <c r="L483" s="72">
        <v>0.1461</v>
      </c>
      <c r="M483" s="72">
        <v>-0.0011</v>
      </c>
      <c r="N483" s="73">
        <v>-0.6239</v>
      </c>
      <c r="O483" s="73">
        <v>-0.18</v>
      </c>
      <c r="P483" s="73">
        <v>-0.9586</v>
      </c>
      <c r="Q483" s="72">
        <v>0.1522</v>
      </c>
      <c r="R483" s="89">
        <v>-0.01</v>
      </c>
      <c r="S483" s="91">
        <v>26.367292</v>
      </c>
      <c r="T483" s="93">
        <v>194.0</v>
      </c>
      <c r="U483" s="91">
        <v>7190.383375</v>
      </c>
      <c r="V483" s="95"/>
      <c r="W483" s="97">
        <v>0.0374</v>
      </c>
      <c r="X483" s="99">
        <v>0.0399</v>
      </c>
      <c r="Y483" s="100">
        <v>15.0</v>
      </c>
      <c r="Z483" s="100">
        <v>19.0</v>
      </c>
      <c r="AA483" s="97">
        <v>0.0035</v>
      </c>
      <c r="AB483" s="100">
        <v>0.82</v>
      </c>
      <c r="AC483" s="102" t="s">
        <v>1277</v>
      </c>
      <c r="AD483" s="102" t="s">
        <v>1271</v>
      </c>
      <c r="AE483" s="100" t="s">
        <v>110</v>
      </c>
      <c r="AF483" s="103">
        <v>36934.0</v>
      </c>
      <c r="AG483" s="100">
        <v>4.07</v>
      </c>
      <c r="AH483" s="100">
        <v>0.88</v>
      </c>
      <c r="AI483" s="103">
        <v>46022.0</v>
      </c>
      <c r="AJ483" s="100">
        <v>0.0334</v>
      </c>
      <c r="AK483" s="102" t="s">
        <v>1292</v>
      </c>
      <c r="AL483" s="104"/>
      <c r="AM483" s="102" t="s">
        <v>1848</v>
      </c>
      <c r="AN483" s="100">
        <v>5080.0</v>
      </c>
      <c r="AO483" s="102" t="s">
        <v>110</v>
      </c>
      <c r="AP483" s="102" t="s">
        <v>110</v>
      </c>
      <c r="AQ483" s="102">
        <v>5.28</v>
      </c>
      <c r="AR483" s="102">
        <v>6.0</v>
      </c>
      <c r="AS483" s="102">
        <v>0.0377</v>
      </c>
      <c r="AT483" s="99">
        <v>0.036</v>
      </c>
      <c r="AU483" s="102" t="s">
        <v>110</v>
      </c>
      <c r="AV483" s="109" t="s">
        <v>1860</v>
      </c>
      <c r="AW483" s="102" t="s">
        <v>1850</v>
      </c>
      <c r="AX483" s="110" t="s">
        <v>1785</v>
      </c>
      <c r="AY483" s="110" t="s">
        <v>118</v>
      </c>
      <c r="AZ483" s="110" t="s">
        <v>1851</v>
      </c>
    </row>
    <row r="484">
      <c r="A484" s="38">
        <v>480.0</v>
      </c>
      <c r="B484" s="135" t="s">
        <v>1861</v>
      </c>
      <c r="C484" s="82" t="str">
        <f t="shared" si="11"/>
        <v>View</v>
      </c>
      <c r="D484" s="38" t="s">
        <v>1862</v>
      </c>
      <c r="E484" s="83">
        <v>-0.1208</v>
      </c>
      <c r="F484" s="87" t="str">
        <f t="shared" si="12"/>
        <v>Intermediate Government</v>
      </c>
      <c r="G484" s="71">
        <v>3.0E-4</v>
      </c>
      <c r="H484" s="72">
        <v>0.0014</v>
      </c>
      <c r="I484" s="72">
        <v>0.032</v>
      </c>
      <c r="J484" s="72">
        <v>0.0765</v>
      </c>
      <c r="K484" s="72">
        <v>0.1293</v>
      </c>
      <c r="L484" s="72">
        <v>0.1495</v>
      </c>
      <c r="M484" s="72">
        <v>-0.0101</v>
      </c>
      <c r="N484" s="73">
        <v>-0.6683</v>
      </c>
      <c r="O484" s="73">
        <v>-0.2212</v>
      </c>
      <c r="P484" s="73">
        <v>-1.0107</v>
      </c>
      <c r="Q484" s="72">
        <v>0.1612</v>
      </c>
      <c r="R484" s="89">
        <v>-0.07</v>
      </c>
      <c r="S484" s="91">
        <v>581.035757</v>
      </c>
      <c r="T484" s="93">
        <v>104.0</v>
      </c>
      <c r="U484" s="91">
        <v>9624.22223</v>
      </c>
      <c r="V484" s="95"/>
      <c r="W484" s="97">
        <v>0.04</v>
      </c>
      <c r="X484" s="99">
        <v>0.0378</v>
      </c>
      <c r="Y484" s="100">
        <v>28.0</v>
      </c>
      <c r="Z484" s="100">
        <v>24.0</v>
      </c>
      <c r="AA484" s="97">
        <v>0.0033</v>
      </c>
      <c r="AB484" s="100">
        <v>0.81</v>
      </c>
      <c r="AC484" s="102" t="s">
        <v>1277</v>
      </c>
      <c r="AD484" s="102" t="s">
        <v>1271</v>
      </c>
      <c r="AE484" s="100" t="s">
        <v>110</v>
      </c>
      <c r="AF484" s="103">
        <v>39225.0</v>
      </c>
      <c r="AG484" s="100">
        <v>11.18</v>
      </c>
      <c r="AH484" s="100">
        <v>1.17</v>
      </c>
      <c r="AI484" s="103">
        <v>46009.0</v>
      </c>
      <c r="AJ484" s="100">
        <v>0.0925</v>
      </c>
      <c r="AK484" s="102" t="s">
        <v>160</v>
      </c>
      <c r="AL484" s="102" t="s">
        <v>129</v>
      </c>
      <c r="AM484" s="102" t="s">
        <v>1848</v>
      </c>
      <c r="AN484" s="100">
        <v>5080.0</v>
      </c>
      <c r="AO484" s="102" t="s">
        <v>110</v>
      </c>
      <c r="AP484" s="102" t="s">
        <v>110</v>
      </c>
      <c r="AQ484" s="102">
        <v>4.9407</v>
      </c>
      <c r="AR484" s="102">
        <v>4.0</v>
      </c>
      <c r="AS484" s="102">
        <v>0.036772</v>
      </c>
      <c r="AT484" s="99">
        <v>0.0351</v>
      </c>
      <c r="AU484" s="102" t="s">
        <v>110</v>
      </c>
      <c r="AV484" s="109" t="s">
        <v>1863</v>
      </c>
      <c r="AW484" s="102" t="s">
        <v>1850</v>
      </c>
      <c r="AX484" s="110" t="s">
        <v>1785</v>
      </c>
      <c r="AY484" s="110" t="s">
        <v>132</v>
      </c>
      <c r="AZ484" s="110" t="s">
        <v>1851</v>
      </c>
    </row>
    <row r="485">
      <c r="A485" s="38">
        <v>481.0</v>
      </c>
      <c r="B485" s="135" t="s">
        <v>1864</v>
      </c>
      <c r="C485" s="82" t="str">
        <f t="shared" si="11"/>
        <v>View</v>
      </c>
      <c r="D485" s="38" t="s">
        <v>1865</v>
      </c>
      <c r="E485" s="83">
        <v>-0.1207</v>
      </c>
      <c r="F485" s="87" t="str">
        <f t="shared" si="12"/>
        <v>Intermediate Government</v>
      </c>
      <c r="G485" s="71">
        <v>3.0E-4</v>
      </c>
      <c r="H485" s="72">
        <v>0.0012</v>
      </c>
      <c r="I485" s="72">
        <v>0.0317</v>
      </c>
      <c r="J485" s="72">
        <v>0.0763</v>
      </c>
      <c r="K485" s="72">
        <v>0.1285</v>
      </c>
      <c r="L485" s="72">
        <v>0.149</v>
      </c>
      <c r="M485" s="72">
        <v>-0.0099</v>
      </c>
      <c r="N485" s="73">
        <v>-0.6684</v>
      </c>
      <c r="O485" s="73">
        <v>-0.2214</v>
      </c>
      <c r="P485" s="73">
        <v>-1.013</v>
      </c>
      <c r="Q485" s="72">
        <v>0.1611</v>
      </c>
      <c r="R485" s="89">
        <v>-0.07</v>
      </c>
      <c r="S485" s="91">
        <v>1205.543463</v>
      </c>
      <c r="T485" s="93">
        <v>102.0</v>
      </c>
      <c r="U485" s="91">
        <v>12232.66041</v>
      </c>
      <c r="V485" s="95"/>
      <c r="W485" s="97">
        <v>0.04</v>
      </c>
      <c r="X485" s="99">
        <v>0.0384</v>
      </c>
      <c r="Y485" s="100">
        <v>34.0</v>
      </c>
      <c r="Z485" s="100">
        <v>27.0</v>
      </c>
      <c r="AA485" s="97">
        <v>0.0033</v>
      </c>
      <c r="AB485" s="100">
        <v>0.81</v>
      </c>
      <c r="AC485" s="102" t="s">
        <v>1277</v>
      </c>
      <c r="AD485" s="102" t="s">
        <v>1271</v>
      </c>
      <c r="AE485" s="100" t="s">
        <v>110</v>
      </c>
      <c r="AF485" s="103">
        <v>40394.0</v>
      </c>
      <c r="AG485" s="100">
        <v>15.42</v>
      </c>
      <c r="AH485" s="100">
        <v>8.68</v>
      </c>
      <c r="AI485" s="103">
        <v>46010.0</v>
      </c>
      <c r="AJ485" s="100">
        <v>0.0795</v>
      </c>
      <c r="AK485" s="102" t="s">
        <v>160</v>
      </c>
      <c r="AL485" s="102" t="s">
        <v>129</v>
      </c>
      <c r="AM485" s="102" t="s">
        <v>1848</v>
      </c>
      <c r="AN485" s="100">
        <v>5080.0</v>
      </c>
      <c r="AO485" s="102" t="s">
        <v>110</v>
      </c>
      <c r="AP485" s="102" t="s">
        <v>110</v>
      </c>
      <c r="AQ485" s="102">
        <v>4.91</v>
      </c>
      <c r="AR485" s="102">
        <v>4.0</v>
      </c>
      <c r="AS485" s="102">
        <v>0.038</v>
      </c>
      <c r="AT485" s="99">
        <v>0.0348</v>
      </c>
      <c r="AU485" s="102" t="s">
        <v>110</v>
      </c>
      <c r="AV485" s="109" t="s">
        <v>1866</v>
      </c>
      <c r="AW485" s="102" t="s">
        <v>1850</v>
      </c>
      <c r="AX485" s="110" t="s">
        <v>1785</v>
      </c>
      <c r="AY485" s="110" t="s">
        <v>132</v>
      </c>
      <c r="AZ485" s="110" t="s">
        <v>1851</v>
      </c>
    </row>
    <row r="486">
      <c r="A486" s="38">
        <v>482.0</v>
      </c>
      <c r="B486" s="135" t="s">
        <v>1848</v>
      </c>
      <c r="C486" s="82" t="str">
        <f t="shared" si="11"/>
        <v>View</v>
      </c>
      <c r="D486" s="38" t="s">
        <v>1867</v>
      </c>
      <c r="E486" s="83">
        <v>-0.1216</v>
      </c>
      <c r="F486" s="87" t="str">
        <f t="shared" si="12"/>
        <v>Intermediate Government</v>
      </c>
      <c r="G486" s="71">
        <v>3.0E-4</v>
      </c>
      <c r="H486" s="72">
        <v>0.0015</v>
      </c>
      <c r="I486" s="72">
        <v>0.0324</v>
      </c>
      <c r="J486" s="72">
        <v>0.0759</v>
      </c>
      <c r="K486" s="72">
        <v>0.1288</v>
      </c>
      <c r="L486" s="72">
        <v>0.1483</v>
      </c>
      <c r="M486" s="72">
        <v>-0.0092</v>
      </c>
      <c r="N486" s="73">
        <v>-0.6687</v>
      </c>
      <c r="O486" s="73">
        <v>-0.2227</v>
      </c>
      <c r="P486" s="73">
        <v>-1.0132</v>
      </c>
      <c r="Q486" s="72">
        <v>0.1605</v>
      </c>
      <c r="R486" s="89">
        <v>-0.07</v>
      </c>
      <c r="S486" s="91">
        <v>4557.622137</v>
      </c>
      <c r="T486" s="93">
        <v>107.0</v>
      </c>
      <c r="U486" s="91">
        <v>36389.86395</v>
      </c>
      <c r="V486" s="100" t="s">
        <v>156</v>
      </c>
      <c r="W486" s="97">
        <v>0.0378</v>
      </c>
      <c r="X486" s="99">
        <v>0.0378</v>
      </c>
      <c r="Y486" s="100">
        <v>30.0</v>
      </c>
      <c r="Z486" s="100">
        <v>20.0</v>
      </c>
      <c r="AA486" s="97">
        <v>0.0033</v>
      </c>
      <c r="AB486" s="100">
        <v>0.8</v>
      </c>
      <c r="AC486" s="102" t="s">
        <v>1277</v>
      </c>
      <c r="AD486" s="102" t="s">
        <v>1718</v>
      </c>
      <c r="AE486" s="100" t="s">
        <v>110</v>
      </c>
      <c r="AF486" s="103">
        <v>40136.0</v>
      </c>
      <c r="AG486" s="100">
        <v>12.87</v>
      </c>
      <c r="AH486" s="100">
        <v>12.87</v>
      </c>
      <c r="AI486" s="103">
        <v>46009.0</v>
      </c>
      <c r="AJ486" s="100">
        <v>0.1939</v>
      </c>
      <c r="AK486" s="102" t="s">
        <v>160</v>
      </c>
      <c r="AL486" s="102" t="s">
        <v>279</v>
      </c>
      <c r="AM486" s="102" t="s">
        <v>1848</v>
      </c>
      <c r="AN486" s="100">
        <v>5080.0</v>
      </c>
      <c r="AO486" s="102" t="s">
        <v>110</v>
      </c>
      <c r="AP486" s="102" t="s">
        <v>110</v>
      </c>
      <c r="AQ486" s="102">
        <v>4.94</v>
      </c>
      <c r="AR486" s="102">
        <v>1.0</v>
      </c>
      <c r="AS486" s="102">
        <v>0.0368</v>
      </c>
      <c r="AT486" s="99">
        <v>0.0341</v>
      </c>
      <c r="AU486" s="102" t="s">
        <v>110</v>
      </c>
      <c r="AV486" s="109" t="s">
        <v>1868</v>
      </c>
      <c r="AW486" s="102" t="s">
        <v>1850</v>
      </c>
      <c r="AX486" s="110" t="s">
        <v>1785</v>
      </c>
      <c r="AY486" s="110" t="s">
        <v>132</v>
      </c>
      <c r="AZ486" s="110" t="s">
        <v>1851</v>
      </c>
    </row>
    <row r="487">
      <c r="A487" s="38">
        <v>483.0</v>
      </c>
      <c r="B487" s="135" t="s">
        <v>1869</v>
      </c>
      <c r="C487" s="82" t="str">
        <f t="shared" si="11"/>
        <v>View</v>
      </c>
      <c r="D487" s="38" t="s">
        <v>1870</v>
      </c>
      <c r="E487" s="83">
        <v>-0.1055</v>
      </c>
      <c r="F487" s="87" t="str">
        <f t="shared" si="12"/>
        <v>Intermediate Government</v>
      </c>
      <c r="G487" s="71">
        <v>0.003</v>
      </c>
      <c r="H487" s="72">
        <v>0.001</v>
      </c>
      <c r="I487" s="72">
        <v>0.0365</v>
      </c>
      <c r="J487" s="72">
        <v>0.0736</v>
      </c>
      <c r="K487" s="72">
        <v>0.1275</v>
      </c>
      <c r="L487" s="72">
        <v>0.1659</v>
      </c>
      <c r="M487" s="72">
        <v>-0.0154</v>
      </c>
      <c r="N487" s="73">
        <v>-0.6475</v>
      </c>
      <c r="O487" s="73">
        <v>-0.1941</v>
      </c>
      <c r="P487" s="73">
        <v>-1.0103</v>
      </c>
      <c r="Q487" s="72">
        <v>0.1714</v>
      </c>
      <c r="R487" s="89">
        <v>-0.1</v>
      </c>
      <c r="S487" s="91">
        <v>-67.036212</v>
      </c>
      <c r="T487" s="93">
        <v>329.0</v>
      </c>
      <c r="U487" s="91">
        <v>1944.195741</v>
      </c>
      <c r="V487" s="95"/>
      <c r="W487" s="97">
        <v>0.04</v>
      </c>
      <c r="X487" s="99">
        <v>0.033</v>
      </c>
      <c r="Y487" s="100">
        <v>39.0</v>
      </c>
      <c r="Z487" s="100">
        <v>32.0</v>
      </c>
      <c r="AA487" s="97">
        <v>0.0035</v>
      </c>
      <c r="AB487" s="100">
        <v>0.88</v>
      </c>
      <c r="AC487" s="102" t="s">
        <v>1277</v>
      </c>
      <c r="AD487" s="102" t="s">
        <v>1271</v>
      </c>
      <c r="AE487" s="100" t="s">
        <v>110</v>
      </c>
      <c r="AF487" s="103">
        <v>42583.0</v>
      </c>
      <c r="AG487" s="100">
        <v>29.02</v>
      </c>
      <c r="AH487" s="100">
        <v>0.75</v>
      </c>
      <c r="AI487" s="103">
        <v>46020.0</v>
      </c>
      <c r="AJ487" s="100">
        <v>0.0296</v>
      </c>
      <c r="AK487" s="102" t="s">
        <v>160</v>
      </c>
      <c r="AL487" s="104"/>
      <c r="AM487" s="102" t="s">
        <v>1848</v>
      </c>
      <c r="AN487" s="100">
        <v>5080.0</v>
      </c>
      <c r="AO487" s="102" t="s">
        <v>110</v>
      </c>
      <c r="AP487" s="102" t="s">
        <v>110</v>
      </c>
      <c r="AQ487" s="102">
        <v>5.9</v>
      </c>
      <c r="AR487" s="102">
        <v>1.0</v>
      </c>
      <c r="AS487" s="102">
        <v>0.0436</v>
      </c>
      <c r="AT487" s="99">
        <v>0.0364</v>
      </c>
      <c r="AU487" s="102" t="s">
        <v>110</v>
      </c>
      <c r="AV487" s="109" t="s">
        <v>1871</v>
      </c>
      <c r="AW487" s="102" t="s">
        <v>1850</v>
      </c>
      <c r="AX487" s="110" t="s">
        <v>1785</v>
      </c>
      <c r="AY487" s="110" t="s">
        <v>118</v>
      </c>
      <c r="AZ487" s="110" t="s">
        <v>1851</v>
      </c>
    </row>
    <row r="488">
      <c r="A488" s="38">
        <v>484.0</v>
      </c>
      <c r="B488" s="135" t="s">
        <v>1872</v>
      </c>
      <c r="C488" s="82" t="str">
        <f t="shared" si="11"/>
        <v>View</v>
      </c>
      <c r="D488" s="38" t="s">
        <v>1873</v>
      </c>
      <c r="E488" s="83">
        <v>0.9178</v>
      </c>
      <c r="F488" s="87" t="str">
        <f t="shared" si="12"/>
        <v>Corporate Bond</v>
      </c>
      <c r="G488" s="71">
        <v>0.0399</v>
      </c>
      <c r="H488" s="72">
        <v>0.0023</v>
      </c>
      <c r="I488" s="72">
        <v>0.0631</v>
      </c>
      <c r="J488" s="72">
        <v>0.1355</v>
      </c>
      <c r="K488" s="72">
        <v>0.3732</v>
      </c>
      <c r="L488" s="72">
        <v>0.2644</v>
      </c>
      <c r="M488" s="72">
        <v>0.2583</v>
      </c>
      <c r="N488" s="73">
        <v>0.1363</v>
      </c>
      <c r="O488" s="73">
        <v>1.6007</v>
      </c>
      <c r="P488" s="73">
        <v>0.1889</v>
      </c>
      <c r="Q488" s="72">
        <v>0.2974</v>
      </c>
      <c r="R488" s="89">
        <v>0.83</v>
      </c>
      <c r="S488" s="91" t="s">
        <v>110</v>
      </c>
      <c r="T488" s="93">
        <v>242.0</v>
      </c>
      <c r="U488" s="91">
        <v>352.657518</v>
      </c>
      <c r="V488" s="95"/>
      <c r="W488" s="97">
        <v>0.0594</v>
      </c>
      <c r="X488" s="99">
        <v>0.1011</v>
      </c>
      <c r="Y488" s="100">
        <v>1.0</v>
      </c>
      <c r="Z488" s="100">
        <v>1.0</v>
      </c>
      <c r="AA488" s="97">
        <v>0.0058</v>
      </c>
      <c r="AB488" s="100">
        <v>0.61</v>
      </c>
      <c r="AC488" s="102" t="s">
        <v>1277</v>
      </c>
      <c r="AD488" s="102" t="s">
        <v>1271</v>
      </c>
      <c r="AE488" s="100">
        <v>11.38</v>
      </c>
      <c r="AF488" s="103">
        <v>43614.0</v>
      </c>
      <c r="AG488" s="100">
        <v>6.6</v>
      </c>
      <c r="AH488" s="100">
        <v>6.58</v>
      </c>
      <c r="AI488" s="103">
        <v>46008.0</v>
      </c>
      <c r="AJ488" s="100">
        <v>0.115</v>
      </c>
      <c r="AK488" s="102" t="s">
        <v>160</v>
      </c>
      <c r="AL488" s="102" t="s">
        <v>618</v>
      </c>
      <c r="AM488" s="102" t="s">
        <v>1874</v>
      </c>
      <c r="AN488" s="100">
        <v>5090.0</v>
      </c>
      <c r="AO488" s="102" t="s">
        <v>110</v>
      </c>
      <c r="AP488" s="102" t="s">
        <v>110</v>
      </c>
      <c r="AQ488" s="102" t="s">
        <v>110</v>
      </c>
      <c r="AR488" s="102">
        <v>12.0</v>
      </c>
      <c r="AS488" s="102" t="s">
        <v>110</v>
      </c>
      <c r="AT488" s="99">
        <v>0.0683</v>
      </c>
      <c r="AU488" s="102" t="s">
        <v>110</v>
      </c>
      <c r="AV488" s="109" t="s">
        <v>1875</v>
      </c>
      <c r="AW488" s="102" t="s">
        <v>1876</v>
      </c>
      <c r="AX488" s="110" t="s">
        <v>1785</v>
      </c>
      <c r="AY488" s="110" t="s">
        <v>620</v>
      </c>
      <c r="AZ488" s="110" t="s">
        <v>1877</v>
      </c>
    </row>
    <row r="489">
      <c r="A489" s="38">
        <v>485.0</v>
      </c>
      <c r="B489" s="135" t="s">
        <v>1878</v>
      </c>
      <c r="C489" s="82" t="str">
        <f t="shared" si="11"/>
        <v>View</v>
      </c>
      <c r="D489" s="38" t="s">
        <v>1879</v>
      </c>
      <c r="E489" s="83">
        <v>0.5731</v>
      </c>
      <c r="F489" s="87" t="str">
        <f t="shared" si="12"/>
        <v>Corporate Bond</v>
      </c>
      <c r="G489" s="71">
        <v>0.006</v>
      </c>
      <c r="H489" s="72">
        <v>0.0012</v>
      </c>
      <c r="I489" s="72">
        <v>0.0363</v>
      </c>
      <c r="J489" s="72">
        <v>0.0804</v>
      </c>
      <c r="K489" s="72">
        <v>0.2279</v>
      </c>
      <c r="L489" s="72">
        <v>0.1253</v>
      </c>
      <c r="M489" s="72">
        <v>0.0953</v>
      </c>
      <c r="N489" s="73">
        <v>-0.2717</v>
      </c>
      <c r="O489" s="73">
        <v>1.195</v>
      </c>
      <c r="P489" s="73">
        <v>-0.4096</v>
      </c>
      <c r="Q489" s="72">
        <v>0.1676</v>
      </c>
      <c r="R489" s="89">
        <v>0.56</v>
      </c>
      <c r="S489" s="91">
        <v>-38.539865</v>
      </c>
      <c r="T489" s="93">
        <v>144.0</v>
      </c>
      <c r="U489" s="91">
        <v>380.28</v>
      </c>
      <c r="V489" s="95"/>
      <c r="W489" s="97">
        <v>0.0364</v>
      </c>
      <c r="X489" s="99">
        <v>0.0415</v>
      </c>
      <c r="Y489" s="100">
        <v>42.0</v>
      </c>
      <c r="Z489" s="100">
        <v>2.0</v>
      </c>
      <c r="AA489" s="97">
        <v>0.0027</v>
      </c>
      <c r="AB489" s="100">
        <v>0.83</v>
      </c>
      <c r="AC489" s="102" t="s">
        <v>1277</v>
      </c>
      <c r="AD489" s="102" t="s">
        <v>1880</v>
      </c>
      <c r="AE489" s="100" t="s">
        <v>110</v>
      </c>
      <c r="AF489" s="103">
        <v>40970.0</v>
      </c>
      <c r="AG489" s="100">
        <v>13.76</v>
      </c>
      <c r="AH489" s="100">
        <v>13.76</v>
      </c>
      <c r="AI489" s="103">
        <v>46010.0</v>
      </c>
      <c r="AJ489" s="100">
        <v>0.132</v>
      </c>
      <c r="AK489" s="102" t="s">
        <v>160</v>
      </c>
      <c r="AL489" s="104"/>
      <c r="AM489" s="102" t="s">
        <v>1874</v>
      </c>
      <c r="AN489" s="100">
        <v>5090.0</v>
      </c>
      <c r="AO489" s="102" t="s">
        <v>110</v>
      </c>
      <c r="AP489" s="102" t="s">
        <v>110</v>
      </c>
      <c r="AQ489" s="102">
        <v>4.55</v>
      </c>
      <c r="AR489" s="102">
        <v>10.0</v>
      </c>
      <c r="AS489" s="102" t="s">
        <v>110</v>
      </c>
      <c r="AT489" s="99">
        <v>0.0434</v>
      </c>
      <c r="AU489" s="102" t="s">
        <v>110</v>
      </c>
      <c r="AV489" s="109" t="s">
        <v>1881</v>
      </c>
      <c r="AW489" s="102" t="s">
        <v>1876</v>
      </c>
      <c r="AX489" s="110" t="s">
        <v>1785</v>
      </c>
      <c r="AY489" s="110" t="s">
        <v>118</v>
      </c>
      <c r="AZ489" s="110" t="s">
        <v>1877</v>
      </c>
    </row>
    <row r="490">
      <c r="A490" s="38">
        <v>486.0</v>
      </c>
      <c r="B490" s="135" t="s">
        <v>1882</v>
      </c>
      <c r="C490" s="82" t="str">
        <f t="shared" si="11"/>
        <v>View</v>
      </c>
      <c r="D490" s="38" t="s">
        <v>1883</v>
      </c>
      <c r="E490" s="83">
        <v>0.4088</v>
      </c>
      <c r="F490" s="87" t="str">
        <f t="shared" si="12"/>
        <v>Corporate Bond</v>
      </c>
      <c r="G490" s="71">
        <v>4.0E-4</v>
      </c>
      <c r="H490" s="72">
        <v>0.0018</v>
      </c>
      <c r="I490" s="72">
        <v>0.0364</v>
      </c>
      <c r="J490" s="72">
        <v>0.082</v>
      </c>
      <c r="K490" s="72">
        <v>0.2035</v>
      </c>
      <c r="L490" s="72">
        <v>0.1115</v>
      </c>
      <c r="M490" s="72">
        <v>0.0809</v>
      </c>
      <c r="N490" s="73">
        <v>-0.3632</v>
      </c>
      <c r="O490" s="73">
        <v>0.8174</v>
      </c>
      <c r="P490" s="73">
        <v>-0.5566</v>
      </c>
      <c r="Q490" s="72">
        <v>0.148</v>
      </c>
      <c r="R490" s="89">
        <v>0.52</v>
      </c>
      <c r="S490" s="91">
        <v>645.010946</v>
      </c>
      <c r="T490" s="93">
        <v>5086.0</v>
      </c>
      <c r="U490" s="91">
        <v>10951.33739</v>
      </c>
      <c r="V490" s="95"/>
      <c r="W490" s="97">
        <v>0.0445</v>
      </c>
      <c r="X490" s="99">
        <v>0.0441</v>
      </c>
      <c r="Y490" s="100">
        <v>37.0</v>
      </c>
      <c r="Z490" s="100">
        <v>22.0</v>
      </c>
      <c r="AA490" s="97">
        <v>0.0026</v>
      </c>
      <c r="AB490" s="100">
        <v>0.79</v>
      </c>
      <c r="AC490" s="102" t="s">
        <v>1277</v>
      </c>
      <c r="AD490" s="102" t="s">
        <v>1271</v>
      </c>
      <c r="AE490" s="100" t="s">
        <v>110</v>
      </c>
      <c r="AF490" s="103">
        <v>39854.0</v>
      </c>
      <c r="AG490" s="100">
        <v>11.18</v>
      </c>
      <c r="AH490" s="100">
        <v>3.17</v>
      </c>
      <c r="AI490" s="103">
        <v>46009.0</v>
      </c>
      <c r="AJ490" s="100">
        <v>0.124</v>
      </c>
      <c r="AK490" s="102" t="s">
        <v>160</v>
      </c>
      <c r="AL490" s="102" t="s">
        <v>129</v>
      </c>
      <c r="AM490" s="102" t="s">
        <v>1874</v>
      </c>
      <c r="AN490" s="100">
        <v>5090.0</v>
      </c>
      <c r="AO490" s="102" t="s">
        <v>110</v>
      </c>
      <c r="AP490" s="102" t="s">
        <v>110</v>
      </c>
      <c r="AQ490" s="102">
        <v>4.079</v>
      </c>
      <c r="AR490" s="102">
        <v>8.0</v>
      </c>
      <c r="AS490" s="102">
        <v>0.044348</v>
      </c>
      <c r="AT490" s="99">
        <v>0.0431</v>
      </c>
      <c r="AU490" s="102" t="s">
        <v>110</v>
      </c>
      <c r="AV490" s="109" t="s">
        <v>1884</v>
      </c>
      <c r="AW490" s="102" t="s">
        <v>1876</v>
      </c>
      <c r="AX490" s="110" t="s">
        <v>1785</v>
      </c>
      <c r="AY490" s="110" t="s">
        <v>132</v>
      </c>
      <c r="AZ490" s="110" t="s">
        <v>1877</v>
      </c>
    </row>
    <row r="491">
      <c r="A491" s="38">
        <v>487.0</v>
      </c>
      <c r="B491" s="135" t="s">
        <v>1885</v>
      </c>
      <c r="C491" s="82" t="str">
        <f t="shared" si="11"/>
        <v>View</v>
      </c>
      <c r="D491" s="38" t="s">
        <v>1886</v>
      </c>
      <c r="E491" s="83">
        <v>0.4581</v>
      </c>
      <c r="F491" s="87" t="str">
        <f t="shared" si="12"/>
        <v>Corporate Bond</v>
      </c>
      <c r="G491" s="71">
        <v>0.0015</v>
      </c>
      <c r="H491" s="72">
        <v>7.0E-4</v>
      </c>
      <c r="I491" s="72">
        <v>0.0365</v>
      </c>
      <c r="J491" s="72">
        <v>0.08</v>
      </c>
      <c r="K491" s="72">
        <v>0.2088</v>
      </c>
      <c r="L491" s="72">
        <v>0.1126</v>
      </c>
      <c r="M491" s="72">
        <v>0.0808</v>
      </c>
      <c r="N491" s="73">
        <v>-0.3519</v>
      </c>
      <c r="O491" s="73">
        <v>0.9202</v>
      </c>
      <c r="P491" s="73">
        <v>-0.5346</v>
      </c>
      <c r="Q491" s="72">
        <v>0.1513</v>
      </c>
      <c r="R491" s="89">
        <v>0.52</v>
      </c>
      <c r="S491" s="91">
        <v>77.564727</v>
      </c>
      <c r="T491" s="93">
        <v>1668.0</v>
      </c>
      <c r="U491" s="91">
        <v>643.719784</v>
      </c>
      <c r="V491" s="95"/>
      <c r="W491" s="97">
        <v>0.0442</v>
      </c>
      <c r="X491" s="99">
        <v>0.0469</v>
      </c>
      <c r="Y491" s="100">
        <v>32.0</v>
      </c>
      <c r="Z491" s="100">
        <v>13.0</v>
      </c>
      <c r="AA491" s="97">
        <v>0.0026</v>
      </c>
      <c r="AB491" s="100">
        <v>0.8</v>
      </c>
      <c r="AC491" s="102" t="s">
        <v>1277</v>
      </c>
      <c r="AD491" s="102" t="s">
        <v>1271</v>
      </c>
      <c r="AE491" s="100" t="s">
        <v>110</v>
      </c>
      <c r="AF491" s="103">
        <v>41955.0</v>
      </c>
      <c r="AG491" s="100">
        <v>4.78</v>
      </c>
      <c r="AH491" s="100">
        <v>0.42</v>
      </c>
      <c r="AI491" s="103">
        <v>46010.0</v>
      </c>
      <c r="AJ491" s="100">
        <v>0.1978</v>
      </c>
      <c r="AK491" s="102" t="s">
        <v>160</v>
      </c>
      <c r="AL491" s="102" t="s">
        <v>279</v>
      </c>
      <c r="AM491" s="102" t="s">
        <v>1874</v>
      </c>
      <c r="AN491" s="100">
        <v>5090.0</v>
      </c>
      <c r="AO491" s="102" t="s">
        <v>110</v>
      </c>
      <c r="AP491" s="102" t="s">
        <v>110</v>
      </c>
      <c r="AQ491" s="102">
        <v>3.96</v>
      </c>
      <c r="AR491" s="102">
        <v>10.0</v>
      </c>
      <c r="AS491" s="102">
        <v>0.0444</v>
      </c>
      <c r="AT491" s="99">
        <v>0.0438</v>
      </c>
      <c r="AU491" s="102" t="s">
        <v>110</v>
      </c>
      <c r="AV491" s="109" t="s">
        <v>1887</v>
      </c>
      <c r="AW491" s="102" t="s">
        <v>1876</v>
      </c>
      <c r="AX491" s="110" t="s">
        <v>1785</v>
      </c>
      <c r="AY491" s="110" t="s">
        <v>132</v>
      </c>
      <c r="AZ491" s="110" t="s">
        <v>1877</v>
      </c>
    </row>
    <row r="492">
      <c r="A492" s="38">
        <v>488.0</v>
      </c>
      <c r="B492" s="135" t="s">
        <v>1888</v>
      </c>
      <c r="C492" s="82" t="str">
        <f t="shared" si="11"/>
        <v>View</v>
      </c>
      <c r="D492" s="38" t="s">
        <v>1889</v>
      </c>
      <c r="E492" s="83">
        <v>0.4074</v>
      </c>
      <c r="F492" s="87" t="str">
        <f t="shared" si="12"/>
        <v>Corporate Bond</v>
      </c>
      <c r="G492" s="71">
        <v>0.0025</v>
      </c>
      <c r="H492" s="72">
        <v>0.001</v>
      </c>
      <c r="I492" s="72">
        <v>0.0351</v>
      </c>
      <c r="J492" s="72">
        <v>0.0758</v>
      </c>
      <c r="K492" s="72">
        <v>0.2074</v>
      </c>
      <c r="L492" s="72">
        <v>0.1487</v>
      </c>
      <c r="M492" s="72">
        <v>0.0507</v>
      </c>
      <c r="N492" s="73">
        <v>-0.3746</v>
      </c>
      <c r="O492" s="73">
        <v>0.8098</v>
      </c>
      <c r="P492" s="73">
        <v>-0.5619</v>
      </c>
      <c r="Q492" s="72">
        <v>0.1863</v>
      </c>
      <c r="R492" s="89">
        <v>0.26</v>
      </c>
      <c r="S492" s="91">
        <v>90.389655</v>
      </c>
      <c r="T492" s="93">
        <v>1625.0</v>
      </c>
      <c r="U492" s="91">
        <v>891.251441</v>
      </c>
      <c r="V492" s="95"/>
      <c r="W492" s="97">
        <v>0.0434</v>
      </c>
      <c r="X492" s="99">
        <v>0.0491</v>
      </c>
      <c r="Y492" s="100">
        <v>76.0</v>
      </c>
      <c r="Z492" s="100">
        <v>15.0</v>
      </c>
      <c r="AA492" s="97">
        <v>0.003</v>
      </c>
      <c r="AB492" s="100">
        <v>0.97</v>
      </c>
      <c r="AC492" s="102" t="s">
        <v>1277</v>
      </c>
      <c r="AD492" s="102" t="s">
        <v>1890</v>
      </c>
      <c r="AE492" s="100" t="s">
        <v>110</v>
      </c>
      <c r="AF492" s="103">
        <v>43419.0</v>
      </c>
      <c r="AG492" s="100">
        <v>7.13</v>
      </c>
      <c r="AH492" s="100">
        <v>6.12</v>
      </c>
      <c r="AI492" s="103">
        <v>46008.0</v>
      </c>
      <c r="AJ492" s="100">
        <v>0.3174</v>
      </c>
      <c r="AK492" s="102" t="s">
        <v>128</v>
      </c>
      <c r="AL492" s="104"/>
      <c r="AM492" s="102" t="s">
        <v>1874</v>
      </c>
      <c r="AN492" s="100">
        <v>5090.0</v>
      </c>
      <c r="AO492" s="102" t="s">
        <v>110</v>
      </c>
      <c r="AP492" s="102" t="s">
        <v>110</v>
      </c>
      <c r="AQ492" s="102">
        <v>5.89</v>
      </c>
      <c r="AR492" s="102">
        <v>9.0</v>
      </c>
      <c r="AS492" s="102">
        <v>0.0525</v>
      </c>
      <c r="AT492" s="99">
        <v>0.046</v>
      </c>
      <c r="AU492" s="102" t="s">
        <v>110</v>
      </c>
      <c r="AV492" s="109" t="s">
        <v>1891</v>
      </c>
      <c r="AW492" s="102" t="s">
        <v>1876</v>
      </c>
      <c r="AX492" s="110" t="s">
        <v>1785</v>
      </c>
      <c r="AY492" s="110" t="s">
        <v>118</v>
      </c>
      <c r="AZ492" s="110" t="s">
        <v>1877</v>
      </c>
    </row>
    <row r="493">
      <c r="A493" s="38">
        <v>489.0</v>
      </c>
      <c r="B493" s="135" t="s">
        <v>249</v>
      </c>
      <c r="C493" s="82" t="str">
        <f t="shared" si="11"/>
        <v>View</v>
      </c>
      <c r="D493" s="38" t="s">
        <v>1892</v>
      </c>
      <c r="E493" s="83">
        <v>0.3828</v>
      </c>
      <c r="F493" s="87" t="str">
        <f t="shared" si="12"/>
        <v>Corporate Bond</v>
      </c>
      <c r="G493" s="71">
        <v>9.0E-4</v>
      </c>
      <c r="H493" s="72">
        <v>5.0E-4</v>
      </c>
      <c r="I493" s="72">
        <v>0.0426</v>
      </c>
      <c r="J493" s="72">
        <v>0.0989</v>
      </c>
      <c r="K493" s="72">
        <v>0.2198</v>
      </c>
      <c r="L493" s="72">
        <v>0.1718</v>
      </c>
      <c r="M493" s="72">
        <v>0.0506</v>
      </c>
      <c r="N493" s="73">
        <v>-0.3291</v>
      </c>
      <c r="O493" s="73">
        <v>0.7217</v>
      </c>
      <c r="P493" s="73">
        <v>-0.5121</v>
      </c>
      <c r="Q493" s="72">
        <v>0.2001</v>
      </c>
      <c r="R493" s="89">
        <v>0.24</v>
      </c>
      <c r="S493" s="91">
        <v>613.048582</v>
      </c>
      <c r="T493" s="93">
        <v>1681.0</v>
      </c>
      <c r="U493" s="91">
        <v>38396.34726</v>
      </c>
      <c r="V493" s="100" t="s">
        <v>127</v>
      </c>
      <c r="W493" s="97">
        <v>0.0474</v>
      </c>
      <c r="X493" s="99">
        <v>0.0491</v>
      </c>
      <c r="Y493" s="100">
        <v>1.0</v>
      </c>
      <c r="Z493" s="100">
        <v>6.0</v>
      </c>
      <c r="AA493" s="97">
        <v>0.0037</v>
      </c>
      <c r="AB493" s="100">
        <v>1.15</v>
      </c>
      <c r="AC493" s="102" t="s">
        <v>1277</v>
      </c>
      <c r="AD493" s="102" t="s">
        <v>1271</v>
      </c>
      <c r="AE493" s="100" t="s">
        <v>110</v>
      </c>
      <c r="AF493" s="103">
        <v>36934.0</v>
      </c>
      <c r="AG493" s="100">
        <v>7.73</v>
      </c>
      <c r="AH493" s="100">
        <v>6.12</v>
      </c>
      <c r="AI493" s="103">
        <v>46022.0</v>
      </c>
      <c r="AJ493" s="100">
        <v>0.0371</v>
      </c>
      <c r="AK493" s="102" t="s">
        <v>1292</v>
      </c>
      <c r="AL493" s="104"/>
      <c r="AM493" s="102" t="s">
        <v>1874</v>
      </c>
      <c r="AN493" s="100">
        <v>5090.0</v>
      </c>
      <c r="AO493" s="102" t="s">
        <v>110</v>
      </c>
      <c r="AP493" s="102" t="s">
        <v>110</v>
      </c>
      <c r="AQ493" s="102">
        <v>6.03</v>
      </c>
      <c r="AR493" s="102">
        <v>10.0</v>
      </c>
      <c r="AS493" s="102">
        <v>0.0482</v>
      </c>
      <c r="AT493" s="99">
        <v>0.0466</v>
      </c>
      <c r="AU493" s="102" t="s">
        <v>110</v>
      </c>
      <c r="AV493" s="109" t="s">
        <v>1893</v>
      </c>
      <c r="AW493" s="102" t="s">
        <v>1876</v>
      </c>
      <c r="AX493" s="110" t="s">
        <v>1785</v>
      </c>
      <c r="AY493" s="110" t="s">
        <v>118</v>
      </c>
      <c r="AZ493" s="110" t="s">
        <v>1877</v>
      </c>
    </row>
    <row r="494">
      <c r="A494" s="38">
        <v>490.0</v>
      </c>
      <c r="B494" s="135" t="s">
        <v>1894</v>
      </c>
      <c r="C494" s="82" t="str">
        <f t="shared" si="11"/>
        <v>View</v>
      </c>
      <c r="D494" s="38" t="s">
        <v>1895</v>
      </c>
      <c r="E494" s="83">
        <v>0.4219</v>
      </c>
      <c r="F494" s="87" t="str">
        <f t="shared" si="12"/>
        <v>Corporate Bond</v>
      </c>
      <c r="G494" s="71">
        <v>4.0E-4</v>
      </c>
      <c r="H494" s="72">
        <v>0.002</v>
      </c>
      <c r="I494" s="72">
        <v>0.0433</v>
      </c>
      <c r="J494" s="72">
        <v>0.0996</v>
      </c>
      <c r="K494" s="72">
        <v>0.23</v>
      </c>
      <c r="L494" s="72">
        <v>0.1717</v>
      </c>
      <c r="M494" s="72">
        <v>0.0527</v>
      </c>
      <c r="N494" s="73">
        <v>-0.3249</v>
      </c>
      <c r="O494" s="73">
        <v>0.8009</v>
      </c>
      <c r="P494" s="73">
        <v>-0.5062</v>
      </c>
      <c r="Q494" s="72">
        <v>0.2063</v>
      </c>
      <c r="R494" s="89">
        <v>0.23</v>
      </c>
      <c r="S494" s="91">
        <v>1186.847498</v>
      </c>
      <c r="T494" s="93">
        <v>2974.0</v>
      </c>
      <c r="U494" s="91">
        <v>17284.91797</v>
      </c>
      <c r="V494" s="95"/>
      <c r="W494" s="97">
        <v>0.0484</v>
      </c>
      <c r="X494" s="99">
        <v>0.0458</v>
      </c>
      <c r="Y494" s="100">
        <v>2.0</v>
      </c>
      <c r="Z494" s="100">
        <v>1.0</v>
      </c>
      <c r="AA494" s="97">
        <v>0.0038</v>
      </c>
      <c r="AB494" s="100">
        <v>1.18</v>
      </c>
      <c r="AC494" s="102" t="s">
        <v>1277</v>
      </c>
      <c r="AD494" s="102" t="s">
        <v>1671</v>
      </c>
      <c r="AE494" s="100" t="s">
        <v>110</v>
      </c>
      <c r="AF494" s="103">
        <v>39087.0</v>
      </c>
      <c r="AG494" s="100">
        <v>14.51</v>
      </c>
      <c r="AH494" s="100">
        <v>0.42</v>
      </c>
      <c r="AI494" s="103">
        <v>46010.0</v>
      </c>
      <c r="AJ494" s="100">
        <v>0.2118</v>
      </c>
      <c r="AK494" s="102" t="s">
        <v>160</v>
      </c>
      <c r="AL494" s="102" t="s">
        <v>279</v>
      </c>
      <c r="AM494" s="102" t="s">
        <v>1874</v>
      </c>
      <c r="AN494" s="100">
        <v>5090.0</v>
      </c>
      <c r="AO494" s="102" t="s">
        <v>110</v>
      </c>
      <c r="AP494" s="102" t="s">
        <v>110</v>
      </c>
      <c r="AQ494" s="102">
        <v>6.00817</v>
      </c>
      <c r="AR494" s="102">
        <v>9.0</v>
      </c>
      <c r="AS494" s="102">
        <v>0.0473</v>
      </c>
      <c r="AT494" s="99">
        <v>0.0463</v>
      </c>
      <c r="AU494" s="102" t="s">
        <v>110</v>
      </c>
      <c r="AV494" s="109" t="s">
        <v>1896</v>
      </c>
      <c r="AW494" s="102" t="s">
        <v>1876</v>
      </c>
      <c r="AX494" s="110" t="s">
        <v>1785</v>
      </c>
      <c r="AY494" s="110" t="s">
        <v>132</v>
      </c>
      <c r="AZ494" s="110" t="s">
        <v>1877</v>
      </c>
    </row>
    <row r="495">
      <c r="A495" s="38">
        <v>491.0</v>
      </c>
      <c r="B495" s="135" t="s">
        <v>1874</v>
      </c>
      <c r="C495" s="82" t="str">
        <f t="shared" si="11"/>
        <v>View</v>
      </c>
      <c r="D495" s="38" t="s">
        <v>1897</v>
      </c>
      <c r="E495" s="83">
        <v>0.1435</v>
      </c>
      <c r="F495" s="87" t="str">
        <f t="shared" si="12"/>
        <v>Corporate Bond</v>
      </c>
      <c r="G495" s="71">
        <v>0.0014</v>
      </c>
      <c r="H495" s="72">
        <v>0.0025</v>
      </c>
      <c r="I495" s="72">
        <v>0.036</v>
      </c>
      <c r="J495" s="72">
        <v>0.0841</v>
      </c>
      <c r="K495" s="72">
        <v>0.1777</v>
      </c>
      <c r="L495" s="72">
        <v>0.2264</v>
      </c>
      <c r="M495" s="72">
        <v>-0.0305</v>
      </c>
      <c r="N495" s="73">
        <v>-0.4483</v>
      </c>
      <c r="O495" s="73">
        <v>0.2664</v>
      </c>
      <c r="P495" s="73">
        <v>-0.7256</v>
      </c>
      <c r="Q495" s="72">
        <v>0.2496</v>
      </c>
      <c r="R495" s="89">
        <v>-0.16</v>
      </c>
      <c r="S495" s="91">
        <v>-1461.219257</v>
      </c>
      <c r="T495" s="93">
        <v>3005.0</v>
      </c>
      <c r="U495" s="91">
        <v>30083.32102</v>
      </c>
      <c r="V495" s="100" t="s">
        <v>156</v>
      </c>
      <c r="W495" s="97">
        <v>0.0493</v>
      </c>
      <c r="X495" s="99">
        <v>0.0447</v>
      </c>
      <c r="Y495" s="100">
        <v>24.0</v>
      </c>
      <c r="Z495" s="100">
        <v>73.0</v>
      </c>
      <c r="AA495" s="97">
        <v>0.005</v>
      </c>
      <c r="AB495" s="100">
        <v>1.49</v>
      </c>
      <c r="AC495" s="102" t="s">
        <v>1277</v>
      </c>
      <c r="AD495" s="102" t="s">
        <v>1369</v>
      </c>
      <c r="AE495" s="100" t="s">
        <v>110</v>
      </c>
      <c r="AF495" s="103">
        <v>37459.0</v>
      </c>
      <c r="AG495" s="100">
        <v>14.51</v>
      </c>
      <c r="AH495" s="100">
        <v>0.42</v>
      </c>
      <c r="AI495" s="103">
        <v>46010.0</v>
      </c>
      <c r="AJ495" s="100">
        <v>0.4365</v>
      </c>
      <c r="AK495" s="102" t="s">
        <v>160</v>
      </c>
      <c r="AL495" s="102" t="s">
        <v>129</v>
      </c>
      <c r="AM495" s="102" t="s">
        <v>1874</v>
      </c>
      <c r="AN495" s="100">
        <v>5090.0</v>
      </c>
      <c r="AO495" s="102" t="s">
        <v>110</v>
      </c>
      <c r="AP495" s="102" t="s">
        <v>110</v>
      </c>
      <c r="AQ495" s="102">
        <v>8.10629</v>
      </c>
      <c r="AR495" s="102">
        <v>8.0</v>
      </c>
      <c r="AS495" s="102">
        <v>0.0491</v>
      </c>
      <c r="AT495" s="99">
        <v>0.0478</v>
      </c>
      <c r="AU495" s="102" t="s">
        <v>110</v>
      </c>
      <c r="AV495" s="109" t="s">
        <v>1898</v>
      </c>
      <c r="AW495" s="102" t="s">
        <v>1876</v>
      </c>
      <c r="AX495" s="110" t="s">
        <v>1785</v>
      </c>
      <c r="AY495" s="110" t="s">
        <v>132</v>
      </c>
      <c r="AZ495" s="110" t="s">
        <v>1877</v>
      </c>
    </row>
    <row r="496">
      <c r="A496" s="38">
        <v>492.0</v>
      </c>
      <c r="B496" s="135" t="s">
        <v>1899</v>
      </c>
      <c r="C496" s="82" t="str">
        <f t="shared" si="11"/>
        <v>View</v>
      </c>
      <c r="D496" s="38" t="s">
        <v>1900</v>
      </c>
      <c r="E496" s="83">
        <v>2.049</v>
      </c>
      <c r="F496" s="87" t="str">
        <f t="shared" si="12"/>
        <v>Nontraditional Bond</v>
      </c>
      <c r="G496" s="71">
        <v>0.0065</v>
      </c>
      <c r="H496" s="72">
        <v>3.0E-4</v>
      </c>
      <c r="I496" s="72">
        <v>0.0242</v>
      </c>
      <c r="J496" s="72">
        <v>0.0673</v>
      </c>
      <c r="K496" s="72">
        <v>0.3136</v>
      </c>
      <c r="L496" s="72">
        <v>0.0372</v>
      </c>
      <c r="M496" s="72">
        <v>0.3849</v>
      </c>
      <c r="N496" s="73">
        <v>1.0892</v>
      </c>
      <c r="O496" s="73">
        <v>4.8047</v>
      </c>
      <c r="P496" s="73">
        <v>1.6193</v>
      </c>
      <c r="Q496" s="72">
        <v>0.0457</v>
      </c>
      <c r="R496" s="89">
        <v>8.43</v>
      </c>
      <c r="S496" s="91">
        <v>58.656188</v>
      </c>
      <c r="T496" s="93">
        <v>316.0</v>
      </c>
      <c r="U496" s="91">
        <v>285.5253</v>
      </c>
      <c r="V496" s="95"/>
      <c r="W496" s="97">
        <v>0.0646</v>
      </c>
      <c r="X496" s="99">
        <v>0.0662</v>
      </c>
      <c r="Y496" s="100">
        <v>36.0</v>
      </c>
      <c r="Z496" s="100">
        <v>7.0</v>
      </c>
      <c r="AA496" s="97">
        <v>0.0016</v>
      </c>
      <c r="AB496" s="100">
        <v>0.28</v>
      </c>
      <c r="AC496" s="102" t="s">
        <v>1277</v>
      </c>
      <c r="AD496" s="102" t="s">
        <v>1271</v>
      </c>
      <c r="AE496" s="100" t="s">
        <v>110</v>
      </c>
      <c r="AF496" s="103">
        <v>43808.0</v>
      </c>
      <c r="AG496" s="100">
        <v>5.98</v>
      </c>
      <c r="AH496" s="100">
        <v>5.98</v>
      </c>
      <c r="AI496" s="103">
        <v>46022.0</v>
      </c>
      <c r="AJ496" s="100">
        <v>0.0472</v>
      </c>
      <c r="AK496" s="102" t="s">
        <v>1292</v>
      </c>
      <c r="AL496" s="104"/>
      <c r="AM496" s="102" t="s">
        <v>1767</v>
      </c>
      <c r="AN496" s="100">
        <v>5100.0</v>
      </c>
      <c r="AO496" s="102" t="s">
        <v>110</v>
      </c>
      <c r="AP496" s="102" t="s">
        <v>110</v>
      </c>
      <c r="AQ496" s="102">
        <v>1.66</v>
      </c>
      <c r="AR496" s="102">
        <v>13.0</v>
      </c>
      <c r="AS496" s="102">
        <v>0.065</v>
      </c>
      <c r="AT496" s="99">
        <v>0.0739</v>
      </c>
      <c r="AU496" s="102" t="s">
        <v>110</v>
      </c>
      <c r="AV496" s="109" t="s">
        <v>1901</v>
      </c>
      <c r="AW496" s="102" t="s">
        <v>1902</v>
      </c>
      <c r="AX496" s="110" t="s">
        <v>1785</v>
      </c>
      <c r="AY496" s="110" t="s">
        <v>118</v>
      </c>
      <c r="AZ496" s="110" t="s">
        <v>1903</v>
      </c>
    </row>
    <row r="497">
      <c r="A497" s="38">
        <v>493.0</v>
      </c>
      <c r="B497" s="135" t="s">
        <v>236</v>
      </c>
      <c r="C497" s="82" t="str">
        <f t="shared" si="11"/>
        <v>View</v>
      </c>
      <c r="D497" s="38" t="s">
        <v>1904</v>
      </c>
      <c r="E497" s="83">
        <v>2.1898</v>
      </c>
      <c r="F497" s="87" t="str">
        <f t="shared" si="12"/>
        <v>Nontraditional Bond</v>
      </c>
      <c r="G497" s="71">
        <v>0.012</v>
      </c>
      <c r="H497" s="72">
        <v>0.0052</v>
      </c>
      <c r="I497" s="72">
        <v>0.0672</v>
      </c>
      <c r="J497" s="72">
        <v>0.1259</v>
      </c>
      <c r="K497" s="72">
        <v>0.3154</v>
      </c>
      <c r="L497" s="72">
        <v>0.0149</v>
      </c>
      <c r="M497" s="72">
        <v>0.3303</v>
      </c>
      <c r="N497" s="73">
        <v>0.6927</v>
      </c>
      <c r="O497" s="73">
        <v>6.4277</v>
      </c>
      <c r="P497" s="73">
        <v>0.6697</v>
      </c>
      <c r="Q497" s="72">
        <v>0.0739</v>
      </c>
      <c r="R497" s="89">
        <v>4.46</v>
      </c>
      <c r="S497" s="91">
        <v>701.008501</v>
      </c>
      <c r="T497" s="93">
        <v>593.0</v>
      </c>
      <c r="U497" s="91">
        <v>3224.448048</v>
      </c>
      <c r="V497" s="100" t="s">
        <v>127</v>
      </c>
      <c r="W497" s="97">
        <v>0.0697</v>
      </c>
      <c r="X497" s="99">
        <v>0.0677</v>
      </c>
      <c r="Y497" s="100">
        <v>3.0</v>
      </c>
      <c r="Z497" s="100">
        <v>6.0</v>
      </c>
      <c r="AA497" s="97">
        <v>0.0011</v>
      </c>
      <c r="AB497" s="100">
        <v>0.07</v>
      </c>
      <c r="AC497" s="102" t="s">
        <v>233</v>
      </c>
      <c r="AD497" s="102" t="s">
        <v>1586</v>
      </c>
      <c r="AE497" s="100">
        <v>10.11</v>
      </c>
      <c r="AF497" s="103">
        <v>39260.0</v>
      </c>
      <c r="AG497" s="100">
        <v>4.51</v>
      </c>
      <c r="AH497" s="100">
        <v>1.0</v>
      </c>
      <c r="AI497" s="103">
        <v>46024.0</v>
      </c>
      <c r="AJ497" s="100">
        <v>0.0158</v>
      </c>
      <c r="AK497" s="102" t="s">
        <v>160</v>
      </c>
      <c r="AL497" s="104"/>
      <c r="AM497" s="102" t="s">
        <v>1767</v>
      </c>
      <c r="AN497" s="100">
        <v>5100.0</v>
      </c>
      <c r="AO497" s="102" t="s">
        <v>110</v>
      </c>
      <c r="AP497" s="102" t="s">
        <v>110</v>
      </c>
      <c r="AQ497" s="102" t="s">
        <v>110</v>
      </c>
      <c r="AR497" s="102">
        <v>14.0</v>
      </c>
      <c r="AS497" s="102" t="s">
        <v>110</v>
      </c>
      <c r="AT497" s="99">
        <v>0.0772</v>
      </c>
      <c r="AU497" s="102" t="s">
        <v>110</v>
      </c>
      <c r="AV497" s="109" t="s">
        <v>1905</v>
      </c>
      <c r="AW497" s="102" t="s">
        <v>1902</v>
      </c>
      <c r="AX497" s="110" t="s">
        <v>1785</v>
      </c>
      <c r="AY497" s="110" t="s">
        <v>118</v>
      </c>
      <c r="AZ497" s="110" t="s">
        <v>1903</v>
      </c>
    </row>
    <row r="498">
      <c r="A498" s="38">
        <v>494.0</v>
      </c>
      <c r="B498" s="135" t="s">
        <v>1906</v>
      </c>
      <c r="C498" s="82" t="str">
        <f t="shared" si="11"/>
        <v>View</v>
      </c>
      <c r="D498" s="38" t="s">
        <v>1907</v>
      </c>
      <c r="E498" s="83">
        <v>2.1265</v>
      </c>
      <c r="F498" s="87" t="str">
        <f t="shared" si="12"/>
        <v>Nontraditional Bond</v>
      </c>
      <c r="G498" s="71">
        <v>0.0197</v>
      </c>
      <c r="H498" s="72">
        <v>0.0086</v>
      </c>
      <c r="I498" s="72">
        <v>0.1069</v>
      </c>
      <c r="J498" s="72">
        <v>0.2056</v>
      </c>
      <c r="K498" s="72">
        <v>0.4417</v>
      </c>
      <c r="L498" s="72">
        <v>0.0321</v>
      </c>
      <c r="M498" s="72">
        <v>0.4543</v>
      </c>
      <c r="N498" s="73">
        <v>0.8325</v>
      </c>
      <c r="O498" s="73">
        <v>5.07</v>
      </c>
      <c r="P498" s="73">
        <v>0.9801</v>
      </c>
      <c r="Q498" s="72">
        <v>0.1018</v>
      </c>
      <c r="R498" s="89">
        <v>4.44</v>
      </c>
      <c r="S498" s="91">
        <v>995.895272</v>
      </c>
      <c r="T498" s="93">
        <v>543.0</v>
      </c>
      <c r="U498" s="91">
        <v>3762.625209</v>
      </c>
      <c r="V498" s="95"/>
      <c r="W498" s="97">
        <v>0.09</v>
      </c>
      <c r="X498" s="99">
        <v>0.066</v>
      </c>
      <c r="Y498" s="100">
        <v>1.0</v>
      </c>
      <c r="Z498" s="100">
        <v>1.0</v>
      </c>
      <c r="AA498" s="97">
        <v>0.0019</v>
      </c>
      <c r="AB498" s="100">
        <v>0.13</v>
      </c>
      <c r="AC498" s="102" t="s">
        <v>233</v>
      </c>
      <c r="AD498" s="102" t="s">
        <v>1586</v>
      </c>
      <c r="AE498" s="100">
        <v>10.08</v>
      </c>
      <c r="AF498" s="103">
        <v>40421.0</v>
      </c>
      <c r="AG498" s="100">
        <v>4.51</v>
      </c>
      <c r="AH498" s="100">
        <v>1.0</v>
      </c>
      <c r="AI498" s="103">
        <v>46021.0</v>
      </c>
      <c r="AJ498" s="100">
        <v>0.7779</v>
      </c>
      <c r="AK498" s="102" t="s">
        <v>107</v>
      </c>
      <c r="AL498" s="104"/>
      <c r="AM498" s="102" t="s">
        <v>1767</v>
      </c>
      <c r="AN498" s="100">
        <v>5100.0</v>
      </c>
      <c r="AO498" s="102" t="s">
        <v>110</v>
      </c>
      <c r="AP498" s="102" t="s">
        <v>110</v>
      </c>
      <c r="AQ498" s="102" t="s">
        <v>110</v>
      </c>
      <c r="AR498" s="102">
        <v>15.0</v>
      </c>
      <c r="AS498" s="102" t="s">
        <v>110</v>
      </c>
      <c r="AT498" s="99">
        <v>0.0767</v>
      </c>
      <c r="AU498" s="102" t="s">
        <v>110</v>
      </c>
      <c r="AV498" s="109" t="s">
        <v>1908</v>
      </c>
      <c r="AW498" s="102" t="s">
        <v>1902</v>
      </c>
      <c r="AX498" s="110" t="s">
        <v>1785</v>
      </c>
      <c r="AY498" s="110" t="s">
        <v>118</v>
      </c>
      <c r="AZ498" s="110" t="s">
        <v>1903</v>
      </c>
    </row>
    <row r="499">
      <c r="A499" s="38">
        <v>495.0</v>
      </c>
      <c r="B499" s="135" t="s">
        <v>1909</v>
      </c>
      <c r="C499" s="82" t="str">
        <f t="shared" si="11"/>
        <v>View</v>
      </c>
      <c r="D499" s="38" t="s">
        <v>1910</v>
      </c>
      <c r="E499" s="83">
        <v>1.1135</v>
      </c>
      <c r="F499" s="87" t="str">
        <f t="shared" si="12"/>
        <v>Nontraditional Bond</v>
      </c>
      <c r="G499" s="71">
        <v>0.003</v>
      </c>
      <c r="H499" s="72">
        <v>6.0E-4</v>
      </c>
      <c r="I499" s="72">
        <v>0.0248</v>
      </c>
      <c r="J499" s="72">
        <v>0.059</v>
      </c>
      <c r="K499" s="72">
        <v>0.2903</v>
      </c>
      <c r="L499" s="72">
        <v>0.0373</v>
      </c>
      <c r="M499" s="72">
        <v>0.2952</v>
      </c>
      <c r="N499" s="73">
        <v>0.4308</v>
      </c>
      <c r="O499" s="73">
        <v>1.8922</v>
      </c>
      <c r="P499" s="73">
        <v>0.609</v>
      </c>
      <c r="Q499" s="72">
        <v>0.0875</v>
      </c>
      <c r="R499" s="89">
        <v>3.28</v>
      </c>
      <c r="S499" s="91">
        <v>1.773539</v>
      </c>
      <c r="T499" s="93">
        <v>185.0</v>
      </c>
      <c r="U499" s="91">
        <v>278.422504</v>
      </c>
      <c r="V499" s="95"/>
      <c r="W499" s="97">
        <v>0.0</v>
      </c>
      <c r="X499" s="99">
        <v>0.0513</v>
      </c>
      <c r="Y499" s="100">
        <v>47.0</v>
      </c>
      <c r="Z499" s="100">
        <v>13.0</v>
      </c>
      <c r="AA499" s="97">
        <v>0.0028</v>
      </c>
      <c r="AB499" s="100">
        <v>0.24</v>
      </c>
      <c r="AC499" s="102" t="s">
        <v>1277</v>
      </c>
      <c r="AD499" s="102" t="s">
        <v>1271</v>
      </c>
      <c r="AE499" s="100" t="s">
        <v>110</v>
      </c>
      <c r="AF499" s="103">
        <v>41583.0</v>
      </c>
      <c r="AG499" s="100">
        <v>6.75</v>
      </c>
      <c r="AH499" s="100">
        <v>3.8</v>
      </c>
      <c r="AI499" s="103">
        <v>46015.0</v>
      </c>
      <c r="AJ499" s="100">
        <v>0.3219</v>
      </c>
      <c r="AK499" s="102" t="s">
        <v>160</v>
      </c>
      <c r="AL499" s="102" t="s">
        <v>169</v>
      </c>
      <c r="AM499" s="102" t="s">
        <v>1767</v>
      </c>
      <c r="AN499" s="100">
        <v>5100.0</v>
      </c>
      <c r="AO499" s="102" t="s">
        <v>110</v>
      </c>
      <c r="AP499" s="102" t="s">
        <v>110</v>
      </c>
      <c r="AQ499" s="102" t="s">
        <v>110</v>
      </c>
      <c r="AR499" s="102" t="s">
        <v>110</v>
      </c>
      <c r="AS499" s="102" t="s">
        <v>110</v>
      </c>
      <c r="AT499" s="99">
        <v>0.0536</v>
      </c>
      <c r="AU499" s="102" t="s">
        <v>110</v>
      </c>
      <c r="AV499" s="109" t="s">
        <v>1911</v>
      </c>
      <c r="AW499" s="102" t="s">
        <v>1902</v>
      </c>
      <c r="AX499" s="110" t="s">
        <v>1785</v>
      </c>
      <c r="AY499" s="110" t="s">
        <v>132</v>
      </c>
      <c r="AZ499" s="110" t="s">
        <v>1903</v>
      </c>
    </row>
    <row r="500">
      <c r="A500" s="38">
        <v>496.0</v>
      </c>
      <c r="B500" s="135" t="s">
        <v>1912</v>
      </c>
      <c r="C500" s="82" t="str">
        <f t="shared" si="11"/>
        <v>View</v>
      </c>
      <c r="D500" s="38" t="s">
        <v>1913</v>
      </c>
      <c r="E500" s="83">
        <v>1.7672</v>
      </c>
      <c r="F500" s="87" t="str">
        <f t="shared" si="12"/>
        <v>Multisector Bond</v>
      </c>
      <c r="G500" s="71">
        <v>0.0096</v>
      </c>
      <c r="H500" s="72">
        <v>0.0022</v>
      </c>
      <c r="I500" s="72">
        <v>0.0442</v>
      </c>
      <c r="J500" s="72">
        <v>0.0816</v>
      </c>
      <c r="K500" s="72">
        <v>0.3212</v>
      </c>
      <c r="L500" s="72">
        <v>0.0324</v>
      </c>
      <c r="M500" s="72">
        <v>0.4124</v>
      </c>
      <c r="N500" s="73">
        <v>1.126</v>
      </c>
      <c r="O500" s="73">
        <v>2.2018</v>
      </c>
      <c r="P500" s="73">
        <v>1.2909</v>
      </c>
      <c r="Q500" s="72">
        <v>0.0635</v>
      </c>
      <c r="R500" s="89">
        <v>6.47</v>
      </c>
      <c r="S500" s="91">
        <v>187.223856</v>
      </c>
      <c r="T500" s="93">
        <v>104.0</v>
      </c>
      <c r="U500" s="91">
        <v>1225.339956</v>
      </c>
      <c r="V500" s="95"/>
      <c r="W500" s="97">
        <v>0.0</v>
      </c>
      <c r="X500" s="99">
        <v>0.0795</v>
      </c>
      <c r="Y500" s="100">
        <v>43.0</v>
      </c>
      <c r="Z500" s="100">
        <v>3.0</v>
      </c>
      <c r="AA500" s="97">
        <v>0.0015</v>
      </c>
      <c r="AB500" s="100">
        <v>0.28</v>
      </c>
      <c r="AC500" s="102" t="s">
        <v>1277</v>
      </c>
      <c r="AD500" s="102" t="s">
        <v>1271</v>
      </c>
      <c r="AE500" s="100">
        <v>7.61</v>
      </c>
      <c r="AF500" s="103">
        <v>39265.0</v>
      </c>
      <c r="AG500" s="100">
        <v>7.14</v>
      </c>
      <c r="AH500" s="100">
        <v>1.92</v>
      </c>
      <c r="AI500" s="103">
        <v>46022.0</v>
      </c>
      <c r="AJ500" s="100">
        <v>0.0634</v>
      </c>
      <c r="AK500" s="102" t="s">
        <v>160</v>
      </c>
      <c r="AL500" s="104"/>
      <c r="AM500" s="102" t="s">
        <v>1767</v>
      </c>
      <c r="AN500" s="100">
        <v>5110.0</v>
      </c>
      <c r="AO500" s="102" t="s">
        <v>110</v>
      </c>
      <c r="AP500" s="102" t="s">
        <v>110</v>
      </c>
      <c r="AQ500" s="102" t="s">
        <v>110</v>
      </c>
      <c r="AR500" s="102" t="s">
        <v>110</v>
      </c>
      <c r="AS500" s="102" t="s">
        <v>110</v>
      </c>
      <c r="AT500" s="99">
        <v>0.0759</v>
      </c>
      <c r="AU500" s="102" t="s">
        <v>110</v>
      </c>
      <c r="AV500" s="109" t="s">
        <v>1914</v>
      </c>
      <c r="AW500" s="102" t="s">
        <v>1915</v>
      </c>
      <c r="AX500" s="110" t="s">
        <v>1785</v>
      </c>
      <c r="AY500" s="110" t="s">
        <v>118</v>
      </c>
      <c r="AZ500" s="110" t="s">
        <v>1916</v>
      </c>
    </row>
    <row r="501">
      <c r="A501" s="38">
        <v>497.0</v>
      </c>
      <c r="B501" s="135" t="s">
        <v>1917</v>
      </c>
      <c r="C501" s="82" t="str">
        <f t="shared" si="11"/>
        <v>View</v>
      </c>
      <c r="D501" s="38" t="s">
        <v>1918</v>
      </c>
      <c r="E501" s="83">
        <v>1.8509</v>
      </c>
      <c r="F501" s="87" t="str">
        <f t="shared" si="12"/>
        <v>Multisector Bond</v>
      </c>
      <c r="G501" s="71">
        <v>0.0061</v>
      </c>
      <c r="H501" s="72">
        <v>0.001</v>
      </c>
      <c r="I501" s="72">
        <v>0.0388</v>
      </c>
      <c r="J501" s="72">
        <v>0.0725</v>
      </c>
      <c r="K501" s="72">
        <v>0.2874</v>
      </c>
      <c r="L501" s="72">
        <v>0.0263</v>
      </c>
      <c r="M501" s="72">
        <v>0.3221</v>
      </c>
      <c r="N501" s="73">
        <v>0.7954</v>
      </c>
      <c r="O501" s="73">
        <v>2.8818</v>
      </c>
      <c r="P501" s="73">
        <v>0.9723</v>
      </c>
      <c r="Q501" s="72">
        <v>0.0552</v>
      </c>
      <c r="R501" s="89">
        <v>5.86</v>
      </c>
      <c r="S501" s="91">
        <v>534.231637</v>
      </c>
      <c r="T501" s="93">
        <v>670.0</v>
      </c>
      <c r="U501" s="91">
        <v>1699.46117</v>
      </c>
      <c r="V501" s="95"/>
      <c r="W501" s="97">
        <v>0.056</v>
      </c>
      <c r="X501" s="99">
        <v>0.0518</v>
      </c>
      <c r="Y501" s="100">
        <v>68.0</v>
      </c>
      <c r="Z501" s="100">
        <v>9.0</v>
      </c>
      <c r="AA501" s="97">
        <v>0.0011</v>
      </c>
      <c r="AB501" s="100">
        <v>0.2</v>
      </c>
      <c r="AC501" s="102" t="s">
        <v>1277</v>
      </c>
      <c r="AD501" s="102" t="s">
        <v>1271</v>
      </c>
      <c r="AE501" s="100" t="s">
        <v>110</v>
      </c>
      <c r="AF501" s="103">
        <v>42310.0</v>
      </c>
      <c r="AG501" s="100">
        <v>10.09</v>
      </c>
      <c r="AH501" s="100">
        <v>2.76</v>
      </c>
      <c r="AI501" s="103">
        <v>46009.0</v>
      </c>
      <c r="AJ501" s="100">
        <v>0.102</v>
      </c>
      <c r="AK501" s="102" t="s">
        <v>160</v>
      </c>
      <c r="AL501" s="104"/>
      <c r="AM501" s="102" t="s">
        <v>1767</v>
      </c>
      <c r="AN501" s="100">
        <v>5110.0</v>
      </c>
      <c r="AO501" s="102" t="s">
        <v>110</v>
      </c>
      <c r="AP501" s="102" t="s">
        <v>110</v>
      </c>
      <c r="AQ501" s="102">
        <v>0.95</v>
      </c>
      <c r="AR501" s="102">
        <v>12.0</v>
      </c>
      <c r="AS501" s="102" t="s">
        <v>110</v>
      </c>
      <c r="AT501" s="99">
        <v>0.0655</v>
      </c>
      <c r="AU501" s="102" t="s">
        <v>110</v>
      </c>
      <c r="AV501" s="109" t="s">
        <v>1919</v>
      </c>
      <c r="AW501" s="102" t="s">
        <v>1915</v>
      </c>
      <c r="AX501" s="110" t="s">
        <v>1785</v>
      </c>
      <c r="AY501" s="110" t="s">
        <v>118</v>
      </c>
      <c r="AZ501" s="110" t="s">
        <v>1916</v>
      </c>
    </row>
    <row r="502">
      <c r="A502" s="38">
        <v>498.0</v>
      </c>
      <c r="B502" s="135" t="s">
        <v>1920</v>
      </c>
      <c r="C502" s="82" t="str">
        <f t="shared" si="11"/>
        <v>View</v>
      </c>
      <c r="D502" s="38" t="s">
        <v>1921</v>
      </c>
      <c r="E502" s="83">
        <v>2.3084</v>
      </c>
      <c r="F502" s="87" t="str">
        <f t="shared" si="12"/>
        <v>Multisector Bond</v>
      </c>
      <c r="G502" s="71">
        <v>0.0105</v>
      </c>
      <c r="H502" s="72">
        <v>2.0E-4</v>
      </c>
      <c r="I502" s="72">
        <v>0.0297</v>
      </c>
      <c r="J502" s="72">
        <v>0.0683</v>
      </c>
      <c r="K502" s="72">
        <v>0.2664</v>
      </c>
      <c r="L502" s="72">
        <v>0.0526</v>
      </c>
      <c r="M502" s="72">
        <v>0.2786</v>
      </c>
      <c r="N502" s="73">
        <v>0.8329</v>
      </c>
      <c r="O502" s="73">
        <v>7.2088</v>
      </c>
      <c r="P502" s="73">
        <v>1.3112</v>
      </c>
      <c r="Q502" s="72">
        <v>0.0561</v>
      </c>
      <c r="R502" s="89">
        <v>4.98</v>
      </c>
      <c r="S502" s="91">
        <v>479.294063</v>
      </c>
      <c r="T502" s="93">
        <v>503.0</v>
      </c>
      <c r="U502" s="91">
        <v>3896.088619</v>
      </c>
      <c r="V502" s="95"/>
      <c r="W502" s="97">
        <v>0.0</v>
      </c>
      <c r="X502" s="99">
        <v>0.0648</v>
      </c>
      <c r="Y502" s="100">
        <v>82.0</v>
      </c>
      <c r="Z502" s="100">
        <v>24.0</v>
      </c>
      <c r="AA502" s="97">
        <v>0.001</v>
      </c>
      <c r="AB502" s="100">
        <v>0.19</v>
      </c>
      <c r="AC502" s="102" t="s">
        <v>1277</v>
      </c>
      <c r="AD502" s="102" t="s">
        <v>1271</v>
      </c>
      <c r="AE502" s="100" t="s">
        <v>110</v>
      </c>
      <c r="AF502" s="103">
        <v>43829.0</v>
      </c>
      <c r="AG502" s="100">
        <v>6.01</v>
      </c>
      <c r="AH502" s="100">
        <v>6.01</v>
      </c>
      <c r="AI502" s="103">
        <v>46022.0</v>
      </c>
      <c r="AJ502" s="100">
        <v>0.042</v>
      </c>
      <c r="AK502" s="102" t="s">
        <v>1292</v>
      </c>
      <c r="AL502" s="104"/>
      <c r="AM502" s="102" t="s">
        <v>1767</v>
      </c>
      <c r="AN502" s="100">
        <v>5110.0</v>
      </c>
      <c r="AO502" s="102" t="s">
        <v>110</v>
      </c>
      <c r="AP502" s="102" t="s">
        <v>110</v>
      </c>
      <c r="AQ502" s="102">
        <v>2.47</v>
      </c>
      <c r="AR502" s="102">
        <v>14.0</v>
      </c>
      <c r="AS502" s="102">
        <v>0.07</v>
      </c>
      <c r="AT502" s="99">
        <v>0.0632</v>
      </c>
      <c r="AU502" s="102" t="s">
        <v>110</v>
      </c>
      <c r="AV502" s="109" t="s">
        <v>1922</v>
      </c>
      <c r="AW502" s="102" t="s">
        <v>1915</v>
      </c>
      <c r="AX502" s="110" t="s">
        <v>1785</v>
      </c>
      <c r="AY502" s="110" t="s">
        <v>118</v>
      </c>
      <c r="AZ502" s="110" t="s">
        <v>1916</v>
      </c>
    </row>
    <row r="503">
      <c r="A503" s="38">
        <v>499.0</v>
      </c>
      <c r="B503" s="135" t="s">
        <v>1923</v>
      </c>
      <c r="C503" s="82" t="str">
        <f t="shared" si="11"/>
        <v>View</v>
      </c>
      <c r="D503" s="38" t="s">
        <v>1924</v>
      </c>
      <c r="E503" s="83">
        <v>1.4097</v>
      </c>
      <c r="F503" s="87" t="str">
        <f t="shared" si="12"/>
        <v>Multisector Bond</v>
      </c>
      <c r="G503" s="71">
        <v>0.0108</v>
      </c>
      <c r="H503" s="72">
        <v>0.0011</v>
      </c>
      <c r="I503" s="72">
        <v>0.0297</v>
      </c>
      <c r="J503" s="72">
        <v>0.0605</v>
      </c>
      <c r="K503" s="72">
        <v>0.2472</v>
      </c>
      <c r="L503" s="72">
        <v>0.0764</v>
      </c>
      <c r="M503" s="72">
        <v>0.1783</v>
      </c>
      <c r="N503" s="73">
        <v>0.0136</v>
      </c>
      <c r="O503" s="73">
        <v>2.4292</v>
      </c>
      <c r="P503" s="73">
        <v>0.0172</v>
      </c>
      <c r="Q503" s="72">
        <v>0.1029</v>
      </c>
      <c r="R503" s="89">
        <v>1.69</v>
      </c>
      <c r="S503" s="91">
        <v>58.951301</v>
      </c>
      <c r="T503" s="93">
        <v>311.0</v>
      </c>
      <c r="U503" s="91">
        <v>205.547907</v>
      </c>
      <c r="V503" s="95"/>
      <c r="W503" s="97">
        <v>0.0</v>
      </c>
      <c r="X503" s="99">
        <v>0.0316</v>
      </c>
      <c r="Y503" s="100">
        <v>83.0</v>
      </c>
      <c r="Z503" s="100">
        <v>44.0</v>
      </c>
      <c r="AA503" s="97">
        <v>0.0023</v>
      </c>
      <c r="AB503" s="100">
        <v>0.32</v>
      </c>
      <c r="AC503" s="102" t="s">
        <v>1277</v>
      </c>
      <c r="AD503" s="102" t="s">
        <v>1271</v>
      </c>
      <c r="AE503" s="100" t="s">
        <v>110</v>
      </c>
      <c r="AF503" s="103">
        <v>43361.0</v>
      </c>
      <c r="AG503" s="100">
        <v>7.29</v>
      </c>
      <c r="AH503" s="100">
        <v>2.62</v>
      </c>
      <c r="AI503" s="103">
        <v>46003.0</v>
      </c>
      <c r="AJ503" s="100">
        <v>0.1082</v>
      </c>
      <c r="AK503" s="102" t="s">
        <v>160</v>
      </c>
      <c r="AL503" s="102" t="s">
        <v>169</v>
      </c>
      <c r="AM503" s="102" t="s">
        <v>1767</v>
      </c>
      <c r="AN503" s="100">
        <v>5110.0</v>
      </c>
      <c r="AO503" s="102" t="s">
        <v>110</v>
      </c>
      <c r="AP503" s="102" t="s">
        <v>110</v>
      </c>
      <c r="AQ503" s="102" t="s">
        <v>110</v>
      </c>
      <c r="AR503" s="102" t="s">
        <v>110</v>
      </c>
      <c r="AS503" s="102" t="s">
        <v>110</v>
      </c>
      <c r="AT503" s="99">
        <v>0.0485</v>
      </c>
      <c r="AU503" s="102" t="s">
        <v>110</v>
      </c>
      <c r="AV503" s="109" t="s">
        <v>1925</v>
      </c>
      <c r="AW503" s="102" t="s">
        <v>1915</v>
      </c>
      <c r="AX503" s="110" t="s">
        <v>1785</v>
      </c>
      <c r="AY503" s="110" t="s">
        <v>132</v>
      </c>
      <c r="AZ503" s="110" t="s">
        <v>1916</v>
      </c>
    </row>
    <row r="504">
      <c r="A504" s="38">
        <v>500.0</v>
      </c>
      <c r="B504" s="135" t="s">
        <v>1926</v>
      </c>
      <c r="C504" s="82" t="str">
        <f t="shared" si="11"/>
        <v>View</v>
      </c>
      <c r="D504" s="38" t="s">
        <v>1927</v>
      </c>
      <c r="E504" s="83">
        <v>0.2073</v>
      </c>
      <c r="F504" s="87" t="str">
        <f t="shared" si="12"/>
        <v>Long-Term Bond</v>
      </c>
      <c r="G504" s="71">
        <v>0.0365</v>
      </c>
      <c r="H504" s="72">
        <v>0.0025</v>
      </c>
      <c r="I504" s="72">
        <v>0.0391</v>
      </c>
      <c r="J504" s="72">
        <v>0.1273</v>
      </c>
      <c r="K504" s="72">
        <v>0.2478</v>
      </c>
      <c r="L504" s="72">
        <v>0.3351</v>
      </c>
      <c r="M504" s="72">
        <v>-0.0603</v>
      </c>
      <c r="N504" s="73">
        <v>-0.3278</v>
      </c>
      <c r="O504" s="73">
        <v>0.3966</v>
      </c>
      <c r="P504" s="73">
        <v>-0.4766</v>
      </c>
      <c r="Q504" s="72">
        <v>0.3351</v>
      </c>
      <c r="R504" s="89">
        <v>-0.18</v>
      </c>
      <c r="S504" s="91" t="s">
        <v>110</v>
      </c>
      <c r="T504" s="93">
        <v>158.0</v>
      </c>
      <c r="U504" s="91">
        <v>473.255507</v>
      </c>
      <c r="V504" s="95"/>
      <c r="W504" s="97">
        <v>0.0</v>
      </c>
      <c r="X504" s="99">
        <v>0.0731</v>
      </c>
      <c r="Y504" s="100">
        <v>1.0</v>
      </c>
      <c r="Z504" s="100">
        <v>50.0</v>
      </c>
      <c r="AA504" s="97">
        <v>0.0075</v>
      </c>
      <c r="AB504" s="100">
        <v>1.9</v>
      </c>
      <c r="AC504" s="102" t="s">
        <v>1277</v>
      </c>
      <c r="AD504" s="102" t="s">
        <v>1928</v>
      </c>
      <c r="AE504" s="100" t="s">
        <v>110</v>
      </c>
      <c r="AF504" s="103">
        <v>40295.0</v>
      </c>
      <c r="AG504" s="100">
        <v>15.69</v>
      </c>
      <c r="AH504" s="100">
        <v>2.73</v>
      </c>
      <c r="AI504" s="103">
        <v>46006.0</v>
      </c>
      <c r="AJ504" s="100">
        <v>0.0965</v>
      </c>
      <c r="AK504" s="102" t="s">
        <v>160</v>
      </c>
      <c r="AL504" s="102" t="s">
        <v>618</v>
      </c>
      <c r="AM504" s="102" t="s">
        <v>1929</v>
      </c>
      <c r="AN504" s="100">
        <v>5120.0</v>
      </c>
      <c r="AO504" s="102" t="s">
        <v>110</v>
      </c>
      <c r="AP504" s="102" t="s">
        <v>110</v>
      </c>
      <c r="AQ504" s="102">
        <v>13.41</v>
      </c>
      <c r="AR504" s="102">
        <v>11.0</v>
      </c>
      <c r="AS504" s="102" t="s">
        <v>110</v>
      </c>
      <c r="AT504" s="99">
        <v>0.0621</v>
      </c>
      <c r="AU504" s="102" t="s">
        <v>110</v>
      </c>
      <c r="AV504" s="109" t="s">
        <v>1930</v>
      </c>
      <c r="AW504" s="102" t="s">
        <v>1931</v>
      </c>
      <c r="AX504" s="110" t="s">
        <v>1785</v>
      </c>
      <c r="AY504" s="110" t="s">
        <v>620</v>
      </c>
      <c r="AZ504" s="110" t="s">
        <v>1932</v>
      </c>
    </row>
    <row r="505">
      <c r="A505" s="38">
        <v>501.0</v>
      </c>
      <c r="B505" s="135" t="s">
        <v>1933</v>
      </c>
      <c r="C505" s="82" t="str">
        <f t="shared" si="11"/>
        <v>View</v>
      </c>
      <c r="D505" s="38" t="s">
        <v>1934</v>
      </c>
      <c r="E505" s="83">
        <v>0.1302</v>
      </c>
      <c r="F505" s="87" t="str">
        <f t="shared" si="12"/>
        <v>Long-Term Bond</v>
      </c>
      <c r="G505" s="71">
        <v>0.0259</v>
      </c>
      <c r="H505" s="72">
        <v>-7.0E-4</v>
      </c>
      <c r="I505" s="72">
        <v>0.0379</v>
      </c>
      <c r="J505" s="72">
        <v>0.0616</v>
      </c>
      <c r="K505" s="72">
        <v>0.2148</v>
      </c>
      <c r="L505" s="72">
        <v>0.3225</v>
      </c>
      <c r="M505" s="72">
        <v>-0.1091</v>
      </c>
      <c r="N505" s="73">
        <v>-0.3567</v>
      </c>
      <c r="O505" s="73">
        <v>0.2234</v>
      </c>
      <c r="P505" s="73">
        <v>-0.4921</v>
      </c>
      <c r="Q505" s="72">
        <v>0.3578</v>
      </c>
      <c r="R505" s="89">
        <v>-0.28</v>
      </c>
      <c r="S505" s="91" t="s">
        <v>110</v>
      </c>
      <c r="T505" s="93">
        <v>492.0</v>
      </c>
      <c r="U505" s="91">
        <v>398.564802</v>
      </c>
      <c r="V505" s="95"/>
      <c r="W505" s="97">
        <v>0.0</v>
      </c>
      <c r="X505" s="99">
        <v>0.1012</v>
      </c>
      <c r="Y505" s="100">
        <v>50.0</v>
      </c>
      <c r="Z505" s="100">
        <v>1.0</v>
      </c>
      <c r="AA505" s="97">
        <v>0.0088</v>
      </c>
      <c r="AB505" s="100">
        <v>1.65</v>
      </c>
      <c r="AC505" s="102" t="s">
        <v>1277</v>
      </c>
      <c r="AD505" s="102" t="s">
        <v>1935</v>
      </c>
      <c r="AE505" s="100" t="s">
        <v>110</v>
      </c>
      <c r="AF505" s="103">
        <v>40477.0</v>
      </c>
      <c r="AG505" s="100">
        <v>15.19</v>
      </c>
      <c r="AH505" s="100">
        <v>2.59</v>
      </c>
      <c r="AI505" s="103">
        <v>46006.0</v>
      </c>
      <c r="AJ505" s="100">
        <v>0.1257</v>
      </c>
      <c r="AK505" s="102" t="s">
        <v>160</v>
      </c>
      <c r="AL505" s="102" t="s">
        <v>618</v>
      </c>
      <c r="AM505" s="102" t="s">
        <v>1929</v>
      </c>
      <c r="AN505" s="100">
        <v>5120.0</v>
      </c>
      <c r="AO505" s="102" t="s">
        <v>110</v>
      </c>
      <c r="AP505" s="102" t="s">
        <v>110</v>
      </c>
      <c r="AQ505" s="102" t="s">
        <v>110</v>
      </c>
      <c r="AR505" s="102">
        <v>11.0</v>
      </c>
      <c r="AS505" s="102" t="s">
        <v>110</v>
      </c>
      <c r="AT505" s="99">
        <v>0.0601</v>
      </c>
      <c r="AU505" s="102" t="s">
        <v>110</v>
      </c>
      <c r="AV505" s="109" t="s">
        <v>1936</v>
      </c>
      <c r="AW505" s="102" t="s">
        <v>1931</v>
      </c>
      <c r="AX505" s="110" t="s">
        <v>1785</v>
      </c>
      <c r="AY505" s="110" t="s">
        <v>620</v>
      </c>
      <c r="AZ505" s="110" t="s">
        <v>1932</v>
      </c>
    </row>
    <row r="506">
      <c r="A506" s="38">
        <v>502.0</v>
      </c>
      <c r="B506" s="135" t="s">
        <v>1937</v>
      </c>
      <c r="C506" s="82" t="str">
        <f t="shared" si="11"/>
        <v>View</v>
      </c>
      <c r="D506" s="38" t="s">
        <v>1938</v>
      </c>
      <c r="E506" s="83">
        <v>0.1085</v>
      </c>
      <c r="F506" s="87" t="str">
        <f t="shared" si="12"/>
        <v>Long-Term Bond</v>
      </c>
      <c r="G506" s="71">
        <v>0.0124</v>
      </c>
      <c r="H506" s="72">
        <v>0.0027</v>
      </c>
      <c r="I506" s="72">
        <v>0.0474</v>
      </c>
      <c r="J506" s="72">
        <v>0.0902</v>
      </c>
      <c r="K506" s="72">
        <v>0.1692</v>
      </c>
      <c r="L506" s="72">
        <v>0.3347</v>
      </c>
      <c r="M506" s="72">
        <v>-0.1169</v>
      </c>
      <c r="N506" s="73">
        <v>-0.4679</v>
      </c>
      <c r="O506" s="73">
        <v>0.19</v>
      </c>
      <c r="P506" s="73">
        <v>-0.7761</v>
      </c>
      <c r="Q506" s="72">
        <v>0.3468</v>
      </c>
      <c r="R506" s="89">
        <v>-0.36</v>
      </c>
      <c r="S506" s="91">
        <v>244.238457</v>
      </c>
      <c r="T506" s="93">
        <v>1266.0</v>
      </c>
      <c r="U506" s="91">
        <v>3613.118274</v>
      </c>
      <c r="V506" s="95"/>
      <c r="W506" s="97">
        <v>0.05</v>
      </c>
      <c r="X506" s="99">
        <v>0.0565</v>
      </c>
      <c r="Y506" s="100">
        <v>11.0</v>
      </c>
      <c r="Z506" s="100">
        <v>5.0</v>
      </c>
      <c r="AA506" s="97">
        <v>0.0069</v>
      </c>
      <c r="AB506" s="100">
        <v>1.98</v>
      </c>
      <c r="AC506" s="102" t="s">
        <v>1277</v>
      </c>
      <c r="AD506" s="102" t="s">
        <v>1271</v>
      </c>
      <c r="AE506" s="100" t="s">
        <v>110</v>
      </c>
      <c r="AF506" s="103">
        <v>39903.0</v>
      </c>
      <c r="AG506" s="100">
        <v>9.17</v>
      </c>
      <c r="AH506" s="100">
        <v>0.05</v>
      </c>
      <c r="AI506" s="103">
        <v>46022.0</v>
      </c>
      <c r="AJ506" s="100">
        <v>0.044</v>
      </c>
      <c r="AK506" s="102" t="s">
        <v>1292</v>
      </c>
      <c r="AL506" s="104"/>
      <c r="AM506" s="102" t="s">
        <v>1929</v>
      </c>
      <c r="AN506" s="100">
        <v>5120.0</v>
      </c>
      <c r="AO506" s="102" t="s">
        <v>110</v>
      </c>
      <c r="AP506" s="102" t="s">
        <v>110</v>
      </c>
      <c r="AQ506" s="102">
        <v>12.42998</v>
      </c>
      <c r="AR506" s="102">
        <v>9.0</v>
      </c>
      <c r="AS506" s="102">
        <v>0.0629234</v>
      </c>
      <c r="AT506" s="99">
        <v>0.0523</v>
      </c>
      <c r="AU506" s="102" t="s">
        <v>110</v>
      </c>
      <c r="AV506" s="109" t="s">
        <v>1939</v>
      </c>
      <c r="AW506" s="102" t="s">
        <v>1931</v>
      </c>
      <c r="AX506" s="110" t="s">
        <v>1785</v>
      </c>
      <c r="AY506" s="110" t="s">
        <v>118</v>
      </c>
      <c r="AZ506" s="110" t="s">
        <v>1932</v>
      </c>
    </row>
    <row r="507">
      <c r="A507" s="38">
        <v>503.0</v>
      </c>
      <c r="B507" s="135" t="s">
        <v>1940</v>
      </c>
      <c r="C507" s="82" t="str">
        <f t="shared" si="11"/>
        <v>View</v>
      </c>
      <c r="D507" s="38" t="s">
        <v>1941</v>
      </c>
      <c r="E507" s="83">
        <v>0.0606</v>
      </c>
      <c r="F507" s="87" t="str">
        <f t="shared" si="12"/>
        <v>Long-Term Bond</v>
      </c>
      <c r="G507" s="71">
        <v>4.0E-4</v>
      </c>
      <c r="H507" s="72">
        <v>0.0028</v>
      </c>
      <c r="I507" s="72">
        <v>0.0386</v>
      </c>
      <c r="J507" s="72">
        <v>0.0812</v>
      </c>
      <c r="K507" s="72">
        <v>0.1504</v>
      </c>
      <c r="L507" s="72">
        <v>0.3254</v>
      </c>
      <c r="M507" s="72">
        <v>-0.1234</v>
      </c>
      <c r="N507" s="73">
        <v>-0.4715</v>
      </c>
      <c r="O507" s="73">
        <v>0.1093</v>
      </c>
      <c r="P507" s="73">
        <v>-0.7791</v>
      </c>
      <c r="Q507" s="72">
        <v>0.3413</v>
      </c>
      <c r="R507" s="89">
        <v>-0.4</v>
      </c>
      <c r="S507" s="91">
        <v>278.887856</v>
      </c>
      <c r="T507" s="93">
        <v>3809.0</v>
      </c>
      <c r="U507" s="91">
        <v>2750.553781</v>
      </c>
      <c r="V507" s="95"/>
      <c r="W507" s="97">
        <v>0.06</v>
      </c>
      <c r="X507" s="99">
        <v>0.0513</v>
      </c>
      <c r="Y507" s="100">
        <v>20.0</v>
      </c>
      <c r="Z507" s="100">
        <v>20.0</v>
      </c>
      <c r="AA507" s="97">
        <v>0.0072</v>
      </c>
      <c r="AB507" s="100">
        <v>2.09</v>
      </c>
      <c r="AC507" s="102" t="s">
        <v>1277</v>
      </c>
      <c r="AD507" s="102" t="s">
        <v>1671</v>
      </c>
      <c r="AE507" s="100" t="s">
        <v>110</v>
      </c>
      <c r="AF507" s="103">
        <v>40155.0</v>
      </c>
      <c r="AG507" s="100">
        <v>14.51</v>
      </c>
      <c r="AH507" s="100">
        <v>0.42</v>
      </c>
      <c r="AI507" s="103">
        <v>46010.0</v>
      </c>
      <c r="AJ507" s="100">
        <v>0.2174</v>
      </c>
      <c r="AK507" s="102" t="s">
        <v>160</v>
      </c>
      <c r="AL507" s="102" t="s">
        <v>129</v>
      </c>
      <c r="AM507" s="102" t="s">
        <v>1929</v>
      </c>
      <c r="AN507" s="100">
        <v>5120.0</v>
      </c>
      <c r="AO507" s="102" t="s">
        <v>110</v>
      </c>
      <c r="AP507" s="102" t="s">
        <v>110</v>
      </c>
      <c r="AQ507" s="102">
        <v>12.13021</v>
      </c>
      <c r="AR507" s="102">
        <v>8.0</v>
      </c>
      <c r="AS507" s="102">
        <v>0.0552</v>
      </c>
      <c r="AT507" s="99">
        <v>0.0546</v>
      </c>
      <c r="AU507" s="102" t="s">
        <v>110</v>
      </c>
      <c r="AV507" s="109" t="s">
        <v>1942</v>
      </c>
      <c r="AW507" s="102" t="s">
        <v>1931</v>
      </c>
      <c r="AX507" s="110" t="s">
        <v>1785</v>
      </c>
      <c r="AY507" s="110" t="s">
        <v>132</v>
      </c>
      <c r="AZ507" s="110" t="s">
        <v>1932</v>
      </c>
    </row>
    <row r="508">
      <c r="A508" s="38">
        <v>504.0</v>
      </c>
      <c r="B508" s="135" t="s">
        <v>1943</v>
      </c>
      <c r="C508" s="82" t="str">
        <f t="shared" si="11"/>
        <v>View</v>
      </c>
      <c r="D508" s="38" t="s">
        <v>1944</v>
      </c>
      <c r="E508" s="83">
        <v>0.0944</v>
      </c>
      <c r="F508" s="87" t="str">
        <f t="shared" si="12"/>
        <v>Long-Term Bond</v>
      </c>
      <c r="G508" s="71">
        <v>0.0342</v>
      </c>
      <c r="H508" s="72">
        <v>-6.0E-4</v>
      </c>
      <c r="I508" s="72">
        <v>0.0516</v>
      </c>
      <c r="J508" s="72">
        <v>0.0811</v>
      </c>
      <c r="K508" s="72">
        <v>0.1421</v>
      </c>
      <c r="L508" s="72">
        <v>0.3838</v>
      </c>
      <c r="M508" s="72">
        <v>-0.1551</v>
      </c>
      <c r="N508" s="73">
        <v>-0.4286</v>
      </c>
      <c r="O508" s="73">
        <v>0.1585</v>
      </c>
      <c r="P508" s="73">
        <v>-0.6232</v>
      </c>
      <c r="Q508" s="72">
        <v>0.3838</v>
      </c>
      <c r="R508" s="89">
        <v>-0.41</v>
      </c>
      <c r="S508" s="91" t="s">
        <v>110</v>
      </c>
      <c r="T508" s="93">
        <v>280.0</v>
      </c>
      <c r="U508" s="91">
        <v>1052.326513</v>
      </c>
      <c r="V508" s="95"/>
      <c r="W508" s="97">
        <v>0.0</v>
      </c>
      <c r="X508" s="99">
        <v>0.0701</v>
      </c>
      <c r="Y508" s="100">
        <v>100.0</v>
      </c>
      <c r="Z508" s="100">
        <v>100.0</v>
      </c>
      <c r="AA508" s="97">
        <v>0.0083</v>
      </c>
      <c r="AB508" s="100">
        <v>1.99</v>
      </c>
      <c r="AC508" s="102" t="s">
        <v>1277</v>
      </c>
      <c r="AD508" s="102" t="s">
        <v>1935</v>
      </c>
      <c r="AE508" s="100" t="s">
        <v>110</v>
      </c>
      <c r="AF508" s="103">
        <v>40417.0</v>
      </c>
      <c r="AG508" s="100">
        <v>15.35</v>
      </c>
      <c r="AH508" s="100">
        <v>2.01</v>
      </c>
      <c r="AI508" s="103">
        <v>46013.0</v>
      </c>
      <c r="AJ508" s="100">
        <v>0.0986</v>
      </c>
      <c r="AK508" s="102" t="s">
        <v>160</v>
      </c>
      <c r="AL508" s="102" t="s">
        <v>618</v>
      </c>
      <c r="AM508" s="102" t="s">
        <v>1929</v>
      </c>
      <c r="AN508" s="100">
        <v>5120.0</v>
      </c>
      <c r="AO508" s="102" t="s">
        <v>110</v>
      </c>
      <c r="AP508" s="102" t="s">
        <v>110</v>
      </c>
      <c r="AQ508" s="102" t="s">
        <v>110</v>
      </c>
      <c r="AR508" s="102">
        <v>10.0</v>
      </c>
      <c r="AS508" s="102" t="s">
        <v>110</v>
      </c>
      <c r="AT508" s="99">
        <v>0.0581</v>
      </c>
      <c r="AU508" s="102" t="s">
        <v>110</v>
      </c>
      <c r="AV508" s="109" t="s">
        <v>1945</v>
      </c>
      <c r="AW508" s="102" t="s">
        <v>1931</v>
      </c>
      <c r="AX508" s="110" t="s">
        <v>1785</v>
      </c>
      <c r="AY508" s="110" t="s">
        <v>620</v>
      </c>
      <c r="AZ508" s="110" t="s">
        <v>1932</v>
      </c>
    </row>
    <row r="509">
      <c r="A509" s="38">
        <v>505.0</v>
      </c>
      <c r="B509" s="135" t="s">
        <v>1946</v>
      </c>
      <c r="C509" s="82" t="str">
        <f t="shared" si="11"/>
        <v>View</v>
      </c>
      <c r="D509" s="38" t="s">
        <v>1947</v>
      </c>
      <c r="E509" s="83">
        <v>0.0336</v>
      </c>
      <c r="F509" s="87" t="str">
        <f t="shared" si="12"/>
        <v>Long-Term Bond</v>
      </c>
      <c r="G509" s="71">
        <v>0.0045</v>
      </c>
      <c r="H509" s="72">
        <v>-9.0E-4</v>
      </c>
      <c r="I509" s="72">
        <v>0.0416</v>
      </c>
      <c r="J509" s="72">
        <v>0.079</v>
      </c>
      <c r="K509" s="72">
        <v>0.1391</v>
      </c>
      <c r="L509" s="72">
        <v>0.3346</v>
      </c>
      <c r="M509" s="72">
        <v>-0.1341</v>
      </c>
      <c r="N509" s="73">
        <v>-0.4866</v>
      </c>
      <c r="O509" s="73">
        <v>0.0602</v>
      </c>
      <c r="P509" s="73">
        <v>-0.8068</v>
      </c>
      <c r="Q509" s="72">
        <v>0.3432</v>
      </c>
      <c r="R509" s="89">
        <v>-0.41</v>
      </c>
      <c r="S509" s="91">
        <v>-7.523093</v>
      </c>
      <c r="T509" s="93">
        <v>439.0</v>
      </c>
      <c r="U509" s="91">
        <v>208.765338</v>
      </c>
      <c r="V509" s="95"/>
      <c r="W509" s="97">
        <v>0.05</v>
      </c>
      <c r="X509" s="99">
        <v>0.0533</v>
      </c>
      <c r="Y509" s="100">
        <v>24.0</v>
      </c>
      <c r="Z509" s="100">
        <v>52.0</v>
      </c>
      <c r="AA509" s="97">
        <v>0.0069</v>
      </c>
      <c r="AB509" s="100">
        <v>1.99</v>
      </c>
      <c r="AC509" s="102" t="s">
        <v>1277</v>
      </c>
      <c r="AD509" s="102" t="s">
        <v>1271</v>
      </c>
      <c r="AE509" s="100" t="s">
        <v>110</v>
      </c>
      <c r="AF509" s="103">
        <v>41428.0</v>
      </c>
      <c r="AG509" s="100">
        <v>7.92</v>
      </c>
      <c r="AH509" s="100">
        <v>1.51</v>
      </c>
      <c r="AI509" s="103">
        <v>46022.0</v>
      </c>
      <c r="AJ509" s="100">
        <v>0.0354</v>
      </c>
      <c r="AK509" s="102" t="s">
        <v>1292</v>
      </c>
      <c r="AL509" s="104"/>
      <c r="AM509" s="102" t="s">
        <v>1929</v>
      </c>
      <c r="AN509" s="100">
        <v>5120.0</v>
      </c>
      <c r="AO509" s="102" t="s">
        <v>110</v>
      </c>
      <c r="AP509" s="102" t="s">
        <v>110</v>
      </c>
      <c r="AQ509" s="102">
        <v>12.53426</v>
      </c>
      <c r="AR509" s="102">
        <v>8.0</v>
      </c>
      <c r="AS509" s="102" t="s">
        <v>110</v>
      </c>
      <c r="AT509" s="99">
        <v>0.0541</v>
      </c>
      <c r="AU509" s="102" t="s">
        <v>110</v>
      </c>
      <c r="AV509" s="109" t="s">
        <v>1948</v>
      </c>
      <c r="AW509" s="102" t="s">
        <v>1931</v>
      </c>
      <c r="AX509" s="110" t="s">
        <v>1785</v>
      </c>
      <c r="AY509" s="110" t="s">
        <v>118</v>
      </c>
      <c r="AZ509" s="110" t="s">
        <v>1932</v>
      </c>
    </row>
    <row r="510">
      <c r="A510" s="38">
        <v>506.0</v>
      </c>
      <c r="B510" s="135" t="s">
        <v>1949</v>
      </c>
      <c r="C510" s="82" t="str">
        <f t="shared" si="11"/>
        <v>View</v>
      </c>
      <c r="D510" s="38" t="s">
        <v>1950</v>
      </c>
      <c r="E510" s="83">
        <v>0.0412</v>
      </c>
      <c r="F510" s="87" t="str">
        <f t="shared" si="12"/>
        <v>Long-Term Bond</v>
      </c>
      <c r="G510" s="71">
        <v>4.0E-4</v>
      </c>
      <c r="H510" s="72">
        <v>0.0016</v>
      </c>
      <c r="I510" s="72">
        <v>0.0374</v>
      </c>
      <c r="J510" s="72">
        <v>0.0775</v>
      </c>
      <c r="K510" s="72">
        <v>0.1449</v>
      </c>
      <c r="L510" s="72">
        <v>0.3278</v>
      </c>
      <c r="M510" s="72">
        <v>-0.1324</v>
      </c>
      <c r="N510" s="73">
        <v>-0.4771</v>
      </c>
      <c r="O510" s="73">
        <v>0.0751</v>
      </c>
      <c r="P510" s="73">
        <v>-0.793</v>
      </c>
      <c r="Q510" s="72">
        <v>0.3456</v>
      </c>
      <c r="R510" s="89">
        <v>-0.41</v>
      </c>
      <c r="S510" s="91">
        <v>-2295.808375</v>
      </c>
      <c r="T510" s="93">
        <v>2400.0</v>
      </c>
      <c r="U510" s="91">
        <v>8982.123135</v>
      </c>
      <c r="V510" s="95"/>
      <c r="W510" s="97">
        <v>0.06</v>
      </c>
      <c r="X510" s="99">
        <v>0.0549</v>
      </c>
      <c r="Y510" s="100">
        <v>37.0</v>
      </c>
      <c r="Z510" s="100">
        <v>40.0</v>
      </c>
      <c r="AA510" s="97">
        <v>0.007</v>
      </c>
      <c r="AB510" s="100">
        <v>2.05</v>
      </c>
      <c r="AC510" s="102" t="s">
        <v>1277</v>
      </c>
      <c r="AD510" s="102" t="s">
        <v>1718</v>
      </c>
      <c r="AE510" s="100" t="s">
        <v>110</v>
      </c>
      <c r="AF510" s="103">
        <v>40136.0</v>
      </c>
      <c r="AG510" s="100">
        <v>16.13</v>
      </c>
      <c r="AH510" s="100">
        <v>0.52</v>
      </c>
      <c r="AI510" s="103">
        <v>46008.0</v>
      </c>
      <c r="AJ510" s="100">
        <v>0.1163</v>
      </c>
      <c r="AK510" s="102" t="s">
        <v>160</v>
      </c>
      <c r="AL510" s="104"/>
      <c r="AM510" s="102" t="s">
        <v>1929</v>
      </c>
      <c r="AN510" s="100">
        <v>5120.0</v>
      </c>
      <c r="AO510" s="102" t="s">
        <v>110</v>
      </c>
      <c r="AP510" s="102" t="s">
        <v>110</v>
      </c>
      <c r="AQ510" s="102">
        <v>12.29</v>
      </c>
      <c r="AR510" s="102">
        <v>8.0</v>
      </c>
      <c r="AS510" s="102">
        <v>0.0553</v>
      </c>
      <c r="AT510" s="99">
        <v>0.0536</v>
      </c>
      <c r="AU510" s="102" t="s">
        <v>110</v>
      </c>
      <c r="AV510" s="109" t="s">
        <v>1951</v>
      </c>
      <c r="AW510" s="102" t="s">
        <v>1931</v>
      </c>
      <c r="AX510" s="110" t="s">
        <v>1785</v>
      </c>
      <c r="AY510" s="110" t="s">
        <v>118</v>
      </c>
      <c r="AZ510" s="110" t="s">
        <v>1932</v>
      </c>
    </row>
    <row r="511">
      <c r="A511" s="38">
        <v>507.0</v>
      </c>
      <c r="B511" s="135" t="s">
        <v>1952</v>
      </c>
      <c r="C511" s="82" t="str">
        <f t="shared" si="11"/>
        <v>View</v>
      </c>
      <c r="D511" s="38" t="s">
        <v>1953</v>
      </c>
      <c r="E511" s="83">
        <v>0.0406</v>
      </c>
      <c r="F511" s="87" t="str">
        <f t="shared" si="12"/>
        <v>Long-Term Bond</v>
      </c>
      <c r="G511" s="71">
        <v>3.0E-4</v>
      </c>
      <c r="H511" s="72">
        <v>0.0029</v>
      </c>
      <c r="I511" s="72">
        <v>0.037</v>
      </c>
      <c r="J511" s="72">
        <v>0.0779</v>
      </c>
      <c r="K511" s="72">
        <v>0.1417</v>
      </c>
      <c r="L511" s="72">
        <v>0.328</v>
      </c>
      <c r="M511" s="72">
        <v>-0.1304</v>
      </c>
      <c r="N511" s="73">
        <v>-0.476</v>
      </c>
      <c r="O511" s="73">
        <v>0.0732</v>
      </c>
      <c r="P511" s="73">
        <v>-0.7859</v>
      </c>
      <c r="Q511" s="72">
        <v>0.3432</v>
      </c>
      <c r="R511" s="89">
        <v>-0.42</v>
      </c>
      <c r="S511" s="91">
        <v>-2295.808375</v>
      </c>
      <c r="T511" s="93">
        <v>2400.0</v>
      </c>
      <c r="U511" s="91">
        <v>7580.259333</v>
      </c>
      <c r="V511" s="95"/>
      <c r="W511" s="97">
        <v>0.06</v>
      </c>
      <c r="X511" s="99">
        <v>0.055</v>
      </c>
      <c r="Y511" s="100">
        <v>31.0</v>
      </c>
      <c r="Z511" s="100">
        <v>38.0</v>
      </c>
      <c r="AA511" s="97">
        <v>0.0074</v>
      </c>
      <c r="AB511" s="100">
        <v>2.12</v>
      </c>
      <c r="AC511" s="102" t="s">
        <v>1277</v>
      </c>
      <c r="AD511" s="102" t="s">
        <v>1718</v>
      </c>
      <c r="AE511" s="100" t="s">
        <v>110</v>
      </c>
      <c r="AF511" s="103">
        <v>40136.0</v>
      </c>
      <c r="AG511" s="100">
        <v>16.13</v>
      </c>
      <c r="AH511" s="100">
        <v>0.52</v>
      </c>
      <c r="AI511" s="103">
        <v>46009.0</v>
      </c>
      <c r="AJ511" s="100">
        <v>0.3492</v>
      </c>
      <c r="AK511" s="102" t="s">
        <v>160</v>
      </c>
      <c r="AL511" s="102" t="s">
        <v>279</v>
      </c>
      <c r="AM511" s="102" t="s">
        <v>1929</v>
      </c>
      <c r="AN511" s="100">
        <v>5120.0</v>
      </c>
      <c r="AO511" s="102" t="s">
        <v>110</v>
      </c>
      <c r="AP511" s="102" t="s">
        <v>110</v>
      </c>
      <c r="AQ511" s="102">
        <v>12.29</v>
      </c>
      <c r="AR511" s="102">
        <v>8.0</v>
      </c>
      <c r="AS511" s="102">
        <v>0.0553</v>
      </c>
      <c r="AT511" s="99">
        <v>0.0536</v>
      </c>
      <c r="AU511" s="102" t="s">
        <v>110</v>
      </c>
      <c r="AV511" s="109" t="s">
        <v>1954</v>
      </c>
      <c r="AW511" s="102" t="s">
        <v>1931</v>
      </c>
      <c r="AX511" s="110" t="s">
        <v>1785</v>
      </c>
      <c r="AY511" s="110" t="s">
        <v>132</v>
      </c>
      <c r="AZ511" s="110" t="s">
        <v>1932</v>
      </c>
    </row>
    <row r="512">
      <c r="A512" s="38">
        <v>508.0</v>
      </c>
      <c r="B512" s="135" t="s">
        <v>1955</v>
      </c>
      <c r="C512" s="82" t="str">
        <f t="shared" si="11"/>
        <v>View</v>
      </c>
      <c r="D512" s="38" t="s">
        <v>1956</v>
      </c>
      <c r="E512" s="83">
        <v>0.043</v>
      </c>
      <c r="F512" s="87" t="str">
        <f t="shared" si="12"/>
        <v>Long-Term Bond</v>
      </c>
      <c r="G512" s="71">
        <v>4.0E-4</v>
      </c>
      <c r="H512" s="72">
        <v>0.0031</v>
      </c>
      <c r="I512" s="72">
        <v>0.0355</v>
      </c>
      <c r="J512" s="72">
        <v>0.0762</v>
      </c>
      <c r="K512" s="72">
        <v>0.1448</v>
      </c>
      <c r="L512" s="72">
        <v>0.3294</v>
      </c>
      <c r="M512" s="72">
        <v>-0.1335</v>
      </c>
      <c r="N512" s="73">
        <v>-0.4829</v>
      </c>
      <c r="O512" s="73">
        <v>0.0771</v>
      </c>
      <c r="P512" s="73">
        <v>-0.7915</v>
      </c>
      <c r="Q512" s="72">
        <v>0.3447</v>
      </c>
      <c r="R512" s="89">
        <v>-0.43</v>
      </c>
      <c r="S512" s="91">
        <v>-129.255631</v>
      </c>
      <c r="T512" s="93">
        <v>2959.0</v>
      </c>
      <c r="U512" s="91">
        <v>1103.199575</v>
      </c>
      <c r="V512" s="95"/>
      <c r="W512" s="97">
        <v>0.0572</v>
      </c>
      <c r="X512" s="99">
        <v>0.0523</v>
      </c>
      <c r="Y512" s="100">
        <v>66.0</v>
      </c>
      <c r="Z512" s="100">
        <v>36.0</v>
      </c>
      <c r="AA512" s="97">
        <v>0.0074</v>
      </c>
      <c r="AB512" s="100">
        <v>2.11</v>
      </c>
      <c r="AC512" s="102" t="s">
        <v>1277</v>
      </c>
      <c r="AD512" s="102" t="s">
        <v>1271</v>
      </c>
      <c r="AE512" s="100" t="s">
        <v>110</v>
      </c>
      <c r="AF512" s="103">
        <v>39882.0</v>
      </c>
      <c r="AG512" s="100">
        <v>11.18</v>
      </c>
      <c r="AH512" s="100">
        <v>3.17</v>
      </c>
      <c r="AI512" s="103">
        <v>46009.0</v>
      </c>
      <c r="AJ512" s="100">
        <v>0.0966</v>
      </c>
      <c r="AK512" s="102" t="s">
        <v>160</v>
      </c>
      <c r="AL512" s="102" t="s">
        <v>129</v>
      </c>
      <c r="AM512" s="102" t="s">
        <v>1929</v>
      </c>
      <c r="AN512" s="100">
        <v>5120.0</v>
      </c>
      <c r="AO512" s="102" t="s">
        <v>110</v>
      </c>
      <c r="AP512" s="102" t="s">
        <v>110</v>
      </c>
      <c r="AQ512" s="102">
        <v>12.7518</v>
      </c>
      <c r="AR512" s="102">
        <v>8.0</v>
      </c>
      <c r="AS512" s="102">
        <v>0.055518</v>
      </c>
      <c r="AT512" s="99">
        <v>0.0547</v>
      </c>
      <c r="AU512" s="102" t="s">
        <v>110</v>
      </c>
      <c r="AV512" s="109" t="s">
        <v>1957</v>
      </c>
      <c r="AW512" s="102" t="s">
        <v>1931</v>
      </c>
      <c r="AX512" s="110" t="s">
        <v>1785</v>
      </c>
      <c r="AY512" s="110" t="s">
        <v>132</v>
      </c>
      <c r="AZ512" s="110" t="s">
        <v>1932</v>
      </c>
    </row>
    <row r="513">
      <c r="A513" s="38">
        <v>509.0</v>
      </c>
      <c r="B513" s="135" t="s">
        <v>1929</v>
      </c>
      <c r="C513" s="82" t="str">
        <f t="shared" si="11"/>
        <v>View</v>
      </c>
      <c r="D513" s="38" t="s">
        <v>1958</v>
      </c>
      <c r="E513" s="83">
        <v>-0.1505</v>
      </c>
      <c r="F513" s="87" t="str">
        <f t="shared" si="12"/>
        <v>Long-Term Bond</v>
      </c>
      <c r="G513" s="71">
        <v>3.0E-4</v>
      </c>
      <c r="H513" s="72">
        <v>0.0023</v>
      </c>
      <c r="I513" s="72">
        <v>0.0356</v>
      </c>
      <c r="J513" s="72">
        <v>0.069</v>
      </c>
      <c r="K513" s="72">
        <v>0.069</v>
      </c>
      <c r="L513" s="72">
        <v>0.3663</v>
      </c>
      <c r="M513" s="72">
        <v>-0.2118</v>
      </c>
      <c r="N513" s="73">
        <v>-0.6128</v>
      </c>
      <c r="O513" s="73">
        <v>-0.2622</v>
      </c>
      <c r="P513" s="73">
        <v>-1.0151</v>
      </c>
      <c r="Q513" s="72">
        <v>0.3828</v>
      </c>
      <c r="R513" s="89">
        <v>-0.58</v>
      </c>
      <c r="S513" s="91">
        <v>71.543038</v>
      </c>
      <c r="T513" s="93">
        <v>2926.0</v>
      </c>
      <c r="U513" s="91">
        <v>5879.193488</v>
      </c>
      <c r="V513" s="100" t="s">
        <v>156</v>
      </c>
      <c r="W513" s="97">
        <v>0.0523</v>
      </c>
      <c r="X513" s="99">
        <v>0.0466</v>
      </c>
      <c r="Y513" s="100">
        <v>80.0</v>
      </c>
      <c r="Z513" s="100">
        <v>98.0</v>
      </c>
      <c r="AA513" s="97">
        <v>0.0078</v>
      </c>
      <c r="AB513" s="100">
        <v>2.09</v>
      </c>
      <c r="AC513" s="102" t="s">
        <v>1277</v>
      </c>
      <c r="AD513" s="102" t="s">
        <v>1718</v>
      </c>
      <c r="AE513" s="100" t="s">
        <v>110</v>
      </c>
      <c r="AF513" s="103">
        <v>39175.0</v>
      </c>
      <c r="AG513" s="100">
        <v>12.87</v>
      </c>
      <c r="AH513" s="100">
        <v>12.87</v>
      </c>
      <c r="AI513" s="103">
        <v>46009.0</v>
      </c>
      <c r="AJ513" s="100">
        <v>0.2786</v>
      </c>
      <c r="AK513" s="102" t="s">
        <v>160</v>
      </c>
      <c r="AL513" s="102" t="s">
        <v>129</v>
      </c>
      <c r="AM513" s="102" t="s">
        <v>1929</v>
      </c>
      <c r="AN513" s="100">
        <v>5120.0</v>
      </c>
      <c r="AO513" s="102" t="s">
        <v>110</v>
      </c>
      <c r="AP513" s="102" t="s">
        <v>110</v>
      </c>
      <c r="AQ513" s="102">
        <v>13.19</v>
      </c>
      <c r="AR513" s="102">
        <v>6.0</v>
      </c>
      <c r="AS513" s="102">
        <v>0.0506</v>
      </c>
      <c r="AT513" s="99">
        <v>0.0492</v>
      </c>
      <c r="AU513" s="102" t="s">
        <v>110</v>
      </c>
      <c r="AV513" s="109" t="s">
        <v>1959</v>
      </c>
      <c r="AW513" s="102" t="s">
        <v>1931</v>
      </c>
      <c r="AX513" s="110" t="s">
        <v>1785</v>
      </c>
      <c r="AY513" s="110" t="s">
        <v>132</v>
      </c>
      <c r="AZ513" s="110" t="s">
        <v>1932</v>
      </c>
    </row>
    <row r="514">
      <c r="A514" s="38">
        <v>510.0</v>
      </c>
      <c r="B514" s="135" t="s">
        <v>1960</v>
      </c>
      <c r="C514" s="82" t="str">
        <f t="shared" si="11"/>
        <v>View</v>
      </c>
      <c r="D514" s="38" t="s">
        <v>1961</v>
      </c>
      <c r="E514" s="83">
        <v>-0.0706</v>
      </c>
      <c r="F514" s="87" t="str">
        <f t="shared" si="12"/>
        <v>Long Government</v>
      </c>
      <c r="G514" s="71">
        <v>0.0085</v>
      </c>
      <c r="H514" s="72">
        <v>5.0E-4</v>
      </c>
      <c r="I514" s="72">
        <v>0.067</v>
      </c>
      <c r="J514" s="72">
        <v>0.1399</v>
      </c>
      <c r="K514" s="72">
        <v>0.1082</v>
      </c>
      <c r="L514" s="72">
        <v>0.2908</v>
      </c>
      <c r="M514" s="72">
        <v>-0.0457</v>
      </c>
      <c r="N514" s="73">
        <v>-0.338</v>
      </c>
      <c r="O514" s="73">
        <v>-0.1142</v>
      </c>
      <c r="P514" s="73">
        <v>-0.5257</v>
      </c>
      <c r="Q514" s="72">
        <v>0.2944</v>
      </c>
      <c r="R514" s="89">
        <v>-0.16</v>
      </c>
      <c r="S514" s="91">
        <v>2.213934</v>
      </c>
      <c r="T514" s="93">
        <v>185.0</v>
      </c>
      <c r="U514" s="91">
        <v>226.158359</v>
      </c>
      <c r="V514" s="95"/>
      <c r="W514" s="97">
        <v>0.05</v>
      </c>
      <c r="X514" s="99">
        <v>0.0474</v>
      </c>
      <c r="Y514" s="100">
        <v>2.0</v>
      </c>
      <c r="Z514" s="100">
        <v>5.0</v>
      </c>
      <c r="AA514" s="97">
        <v>0.0093</v>
      </c>
      <c r="AB514" s="100">
        <v>1.8</v>
      </c>
      <c r="AC514" s="102" t="s">
        <v>1277</v>
      </c>
      <c r="AD514" s="102" t="s">
        <v>1369</v>
      </c>
      <c r="AE514" s="100" t="s">
        <v>110</v>
      </c>
      <c r="AF514" s="103">
        <v>35639.0</v>
      </c>
      <c r="AG514" s="100">
        <v>2.51</v>
      </c>
      <c r="AH514" s="100">
        <v>2.51</v>
      </c>
      <c r="AI514" s="103">
        <v>46022.0</v>
      </c>
      <c r="AJ514" s="100">
        <v>0.0295</v>
      </c>
      <c r="AK514" s="102" t="s">
        <v>1292</v>
      </c>
      <c r="AL514" s="104"/>
      <c r="AM514" s="102" t="s">
        <v>1962</v>
      </c>
      <c r="AN514" s="100">
        <v>5130.0</v>
      </c>
      <c r="AO514" s="102" t="s">
        <v>110</v>
      </c>
      <c r="AP514" s="102" t="s">
        <v>110</v>
      </c>
      <c r="AQ514" s="102" t="s">
        <v>110</v>
      </c>
      <c r="AR514" s="102" t="s">
        <v>110</v>
      </c>
      <c r="AS514" s="102" t="s">
        <v>110</v>
      </c>
      <c r="AT514" s="99">
        <v>0.0566</v>
      </c>
      <c r="AU514" s="102" t="s">
        <v>110</v>
      </c>
      <c r="AV514" s="109" t="s">
        <v>1963</v>
      </c>
      <c r="AW514" s="102" t="s">
        <v>1964</v>
      </c>
      <c r="AX514" s="110" t="s">
        <v>1785</v>
      </c>
      <c r="AY514" s="110" t="s">
        <v>118</v>
      </c>
      <c r="AZ514" s="110" t="s">
        <v>1965</v>
      </c>
    </row>
    <row r="515">
      <c r="A515" s="38">
        <v>511.0</v>
      </c>
      <c r="B515" s="135" t="s">
        <v>1966</v>
      </c>
      <c r="C515" s="82" t="str">
        <f t="shared" si="11"/>
        <v>View</v>
      </c>
      <c r="D515" s="38" t="s">
        <v>1967</v>
      </c>
      <c r="E515" s="83">
        <v>0.0435</v>
      </c>
      <c r="F515" s="87" t="str">
        <f t="shared" si="12"/>
        <v>Long Government</v>
      </c>
      <c r="G515" s="71">
        <v>0.0275</v>
      </c>
      <c r="H515" s="72">
        <v>0.0018</v>
      </c>
      <c r="I515" s="72">
        <v>-0.009</v>
      </c>
      <c r="J515" s="72">
        <v>0.0434</v>
      </c>
      <c r="K515" s="72">
        <v>0.1339</v>
      </c>
      <c r="L515" s="72">
        <v>0.3571</v>
      </c>
      <c r="M515" s="72">
        <v>-0.0869</v>
      </c>
      <c r="N515" s="73">
        <v>-0.438</v>
      </c>
      <c r="O515" s="73">
        <v>0.0804</v>
      </c>
      <c r="P515" s="73">
        <v>-0.6363</v>
      </c>
      <c r="Q515" s="72">
        <v>0.3571</v>
      </c>
      <c r="R515" s="89">
        <v>-0.24</v>
      </c>
      <c r="S515" s="91" t="s">
        <v>110</v>
      </c>
      <c r="T515" s="93">
        <v>376.0</v>
      </c>
      <c r="U515" s="91">
        <v>252.069759</v>
      </c>
      <c r="V515" s="95"/>
      <c r="W515" s="97">
        <v>0.0</v>
      </c>
      <c r="X515" s="99">
        <v>0.0957</v>
      </c>
      <c r="Y515" s="100">
        <v>1.0</v>
      </c>
      <c r="Z515" s="100">
        <v>1.0</v>
      </c>
      <c r="AA515" s="97">
        <v>0.0066</v>
      </c>
      <c r="AB515" s="100">
        <v>1.58</v>
      </c>
      <c r="AC515" s="102" t="s">
        <v>1277</v>
      </c>
      <c r="AD515" s="102" t="s">
        <v>1968</v>
      </c>
      <c r="AE515" s="100" t="s">
        <v>110</v>
      </c>
      <c r="AF515" s="103">
        <v>32356.0</v>
      </c>
      <c r="AG515" s="100">
        <v>9.68</v>
      </c>
      <c r="AH515" s="100">
        <v>2.2</v>
      </c>
      <c r="AI515" s="103">
        <v>46013.0</v>
      </c>
      <c r="AJ515" s="100">
        <v>0.0882</v>
      </c>
      <c r="AK515" s="102" t="s">
        <v>160</v>
      </c>
      <c r="AL515" s="102" t="s">
        <v>618</v>
      </c>
      <c r="AM515" s="102" t="s">
        <v>1962</v>
      </c>
      <c r="AN515" s="100">
        <v>5130.0</v>
      </c>
      <c r="AO515" s="102" t="s">
        <v>110</v>
      </c>
      <c r="AP515" s="102" t="s">
        <v>110</v>
      </c>
      <c r="AQ515" s="102">
        <v>6.30752</v>
      </c>
      <c r="AR515" s="102">
        <v>4.0</v>
      </c>
      <c r="AS515" s="102">
        <v>0.0492</v>
      </c>
      <c r="AT515" s="99">
        <v>0.0446</v>
      </c>
      <c r="AU515" s="102" t="s">
        <v>110</v>
      </c>
      <c r="AV515" s="109" t="s">
        <v>1969</v>
      </c>
      <c r="AW515" s="102" t="s">
        <v>1964</v>
      </c>
      <c r="AX515" s="110" t="s">
        <v>1785</v>
      </c>
      <c r="AY515" s="110" t="s">
        <v>620</v>
      </c>
      <c r="AZ515" s="110" t="s">
        <v>1965</v>
      </c>
    </row>
    <row r="516">
      <c r="A516" s="38">
        <v>512.0</v>
      </c>
      <c r="B516" s="135" t="s">
        <v>1970</v>
      </c>
      <c r="C516" s="82" t="str">
        <f t="shared" si="11"/>
        <v>View</v>
      </c>
      <c r="D516" s="38" t="s">
        <v>1971</v>
      </c>
      <c r="E516" s="83">
        <v>-0.1887</v>
      </c>
      <c r="F516" s="87" t="str">
        <f t="shared" si="12"/>
        <v>Long Government</v>
      </c>
      <c r="G516" s="71">
        <v>0.0015</v>
      </c>
      <c r="H516" s="72">
        <v>0.0022</v>
      </c>
      <c r="I516" s="72">
        <v>0.0364</v>
      </c>
      <c r="J516" s="72">
        <v>0.0839</v>
      </c>
      <c r="K516" s="72">
        <v>0.0995</v>
      </c>
      <c r="L516" s="72">
        <v>0.2274</v>
      </c>
      <c r="M516" s="72">
        <v>-0.0836</v>
      </c>
      <c r="N516" s="73">
        <v>-0.6767</v>
      </c>
      <c r="O516" s="73">
        <v>-0.3399</v>
      </c>
      <c r="P516" s="73">
        <v>-1.032</v>
      </c>
      <c r="Q516" s="72">
        <v>0.2392</v>
      </c>
      <c r="R516" s="89">
        <v>-0.37</v>
      </c>
      <c r="S516" s="91">
        <v>9505.990114</v>
      </c>
      <c r="T516" s="93">
        <v>19.0</v>
      </c>
      <c r="U516" s="91">
        <v>45571.31626</v>
      </c>
      <c r="V516" s="95"/>
      <c r="W516" s="97">
        <v>0.04</v>
      </c>
      <c r="X516" s="99">
        <v>0.0376</v>
      </c>
      <c r="Y516" s="100">
        <v>12.0</v>
      </c>
      <c r="Z516" s="100">
        <v>11.0</v>
      </c>
      <c r="AA516" s="97">
        <v>0.0047</v>
      </c>
      <c r="AB516" s="100">
        <v>1.17</v>
      </c>
      <c r="AC516" s="102" t="s">
        <v>1277</v>
      </c>
      <c r="AD516" s="102" t="s">
        <v>1671</v>
      </c>
      <c r="AE516" s="100" t="s">
        <v>110</v>
      </c>
      <c r="AF516" s="103">
        <v>37459.0</v>
      </c>
      <c r="AG516" s="100">
        <v>14.51</v>
      </c>
      <c r="AH516" s="100">
        <v>0.42</v>
      </c>
      <c r="AI516" s="103">
        <v>46010.0</v>
      </c>
      <c r="AJ516" s="100">
        <v>0.3127</v>
      </c>
      <c r="AK516" s="102" t="s">
        <v>160</v>
      </c>
      <c r="AL516" s="102" t="s">
        <v>279</v>
      </c>
      <c r="AM516" s="102" t="s">
        <v>1962</v>
      </c>
      <c r="AN516" s="100">
        <v>5130.0</v>
      </c>
      <c r="AO516" s="102" t="s">
        <v>110</v>
      </c>
      <c r="AP516" s="102" t="s">
        <v>110</v>
      </c>
      <c r="AQ516" s="102">
        <v>7.08626</v>
      </c>
      <c r="AR516" s="102">
        <v>4.0</v>
      </c>
      <c r="AS516" s="102">
        <v>0.0392</v>
      </c>
      <c r="AT516" s="99">
        <v>0.0409</v>
      </c>
      <c r="AU516" s="102" t="s">
        <v>110</v>
      </c>
      <c r="AV516" s="109" t="s">
        <v>1972</v>
      </c>
      <c r="AW516" s="102" t="s">
        <v>1964</v>
      </c>
      <c r="AX516" s="110" t="s">
        <v>1785</v>
      </c>
      <c r="AY516" s="110" t="s">
        <v>132</v>
      </c>
      <c r="AZ516" s="110" t="s">
        <v>1965</v>
      </c>
    </row>
    <row r="517">
      <c r="A517" s="38">
        <v>513.0</v>
      </c>
      <c r="B517" s="135" t="s">
        <v>1973</v>
      </c>
      <c r="C517" s="82" t="str">
        <f t="shared" si="11"/>
        <v>View</v>
      </c>
      <c r="D517" s="38" t="s">
        <v>1974</v>
      </c>
      <c r="E517" s="83">
        <v>-0.1042</v>
      </c>
      <c r="F517" s="87" t="str">
        <f t="shared" si="12"/>
        <v>Long Government</v>
      </c>
      <c r="G517" s="71">
        <v>0.0066</v>
      </c>
      <c r="H517" s="72">
        <v>0.0032</v>
      </c>
      <c r="I517" s="72">
        <v>0.0507</v>
      </c>
      <c r="J517" s="72">
        <v>0.098</v>
      </c>
      <c r="K517" s="72">
        <v>0.1073</v>
      </c>
      <c r="L517" s="72">
        <v>0.2917</v>
      </c>
      <c r="M517" s="72">
        <v>-0.1148</v>
      </c>
      <c r="N517" s="73">
        <v>-0.5923</v>
      </c>
      <c r="O517" s="73">
        <v>-0.1806</v>
      </c>
      <c r="P517" s="73">
        <v>-0.986</v>
      </c>
      <c r="Q517" s="72">
        <v>0.3086</v>
      </c>
      <c r="R517" s="89">
        <v>-0.38</v>
      </c>
      <c r="S517" s="91">
        <v>-37.954668</v>
      </c>
      <c r="T517" s="93">
        <v>162.0</v>
      </c>
      <c r="U517" s="91">
        <v>669.665795</v>
      </c>
      <c r="V517" s="95"/>
      <c r="W517" s="97">
        <v>0.0375</v>
      </c>
      <c r="X517" s="99">
        <v>0.0401</v>
      </c>
      <c r="Y517" s="100">
        <v>5.0</v>
      </c>
      <c r="Z517" s="100">
        <v>8.0</v>
      </c>
      <c r="AA517" s="97">
        <v>0.006</v>
      </c>
      <c r="AB517" s="100">
        <v>1.46</v>
      </c>
      <c r="AC517" s="102" t="s">
        <v>1277</v>
      </c>
      <c r="AD517" s="102" t="s">
        <v>1975</v>
      </c>
      <c r="AE517" s="100" t="s">
        <v>110</v>
      </c>
      <c r="AF517" s="103">
        <v>43488.0</v>
      </c>
      <c r="AG517" s="100">
        <v>6.95</v>
      </c>
      <c r="AH517" s="100">
        <v>6.95</v>
      </c>
      <c r="AI517" s="103">
        <v>46003.0</v>
      </c>
      <c r="AJ517" s="100">
        <v>0.0775</v>
      </c>
      <c r="AK517" s="102" t="s">
        <v>160</v>
      </c>
      <c r="AL517" s="102" t="s">
        <v>129</v>
      </c>
      <c r="AM517" s="102" t="s">
        <v>1962</v>
      </c>
      <c r="AN517" s="100">
        <v>5130.0</v>
      </c>
      <c r="AO517" s="102" t="s">
        <v>110</v>
      </c>
      <c r="AP517" s="102" t="s">
        <v>110</v>
      </c>
      <c r="AQ517" s="102">
        <v>10.69</v>
      </c>
      <c r="AR517" s="102">
        <v>1.0</v>
      </c>
      <c r="AS517" s="102" t="s">
        <v>110</v>
      </c>
      <c r="AT517" s="99">
        <v>0.0395</v>
      </c>
      <c r="AU517" s="102" t="s">
        <v>110</v>
      </c>
      <c r="AV517" s="109" t="s">
        <v>1976</v>
      </c>
      <c r="AW517" s="102" t="s">
        <v>1964</v>
      </c>
      <c r="AX517" s="110" t="s">
        <v>1785</v>
      </c>
      <c r="AY517" s="110" t="s">
        <v>132</v>
      </c>
      <c r="AZ517" s="110" t="s">
        <v>1965</v>
      </c>
    </row>
    <row r="518">
      <c r="A518" s="38">
        <v>514.0</v>
      </c>
      <c r="B518" s="135" t="s">
        <v>1977</v>
      </c>
      <c r="C518" s="82" t="str">
        <f t="shared" si="11"/>
        <v>View</v>
      </c>
      <c r="D518" s="38" t="s">
        <v>1978</v>
      </c>
      <c r="E518" s="83">
        <v>-0.2571</v>
      </c>
      <c r="F518" s="87" t="str">
        <f t="shared" si="12"/>
        <v>Long Government</v>
      </c>
      <c r="G518" s="71">
        <v>0.0015</v>
      </c>
      <c r="H518" s="72">
        <v>0.0026</v>
      </c>
      <c r="I518" s="72">
        <v>0.0386</v>
      </c>
      <c r="J518" s="72">
        <v>0.0682</v>
      </c>
      <c r="K518" s="72">
        <v>0.0333</v>
      </c>
      <c r="L518" s="72">
        <v>0.3849</v>
      </c>
      <c r="M518" s="72">
        <v>-0.2426</v>
      </c>
      <c r="N518" s="73">
        <v>-0.7117</v>
      </c>
      <c r="O518" s="73">
        <v>-0.4432</v>
      </c>
      <c r="P518" s="73">
        <v>-1.156</v>
      </c>
      <c r="Q518" s="72">
        <v>0.4113</v>
      </c>
      <c r="R518" s="89">
        <v>-0.61</v>
      </c>
      <c r="S518" s="91">
        <v>624.183364</v>
      </c>
      <c r="T518" s="93">
        <v>68.0</v>
      </c>
      <c r="U518" s="91">
        <v>12439.546</v>
      </c>
      <c r="V518" s="95"/>
      <c r="W518" s="97">
        <v>0.05</v>
      </c>
      <c r="X518" s="99">
        <v>0.0416</v>
      </c>
      <c r="Y518" s="100">
        <v>28.0</v>
      </c>
      <c r="Z518" s="100">
        <v>29.0</v>
      </c>
      <c r="AA518" s="97">
        <v>0.0077</v>
      </c>
      <c r="AB518" s="100">
        <v>1.89</v>
      </c>
      <c r="AC518" s="102" t="s">
        <v>1277</v>
      </c>
      <c r="AD518" s="102" t="s">
        <v>1671</v>
      </c>
      <c r="AE518" s="100" t="s">
        <v>110</v>
      </c>
      <c r="AF518" s="103">
        <v>39087.0</v>
      </c>
      <c r="AG518" s="100">
        <v>14.51</v>
      </c>
      <c r="AH518" s="100">
        <v>0.42</v>
      </c>
      <c r="AI518" s="103">
        <v>46010.0</v>
      </c>
      <c r="AJ518" s="100">
        <v>0.3781</v>
      </c>
      <c r="AK518" s="102" t="s">
        <v>160</v>
      </c>
      <c r="AL518" s="102" t="s">
        <v>129</v>
      </c>
      <c r="AM518" s="102" t="s">
        <v>1962</v>
      </c>
      <c r="AN518" s="100">
        <v>5130.0</v>
      </c>
      <c r="AO518" s="102" t="s">
        <v>110</v>
      </c>
      <c r="AP518" s="102" t="s">
        <v>110</v>
      </c>
      <c r="AQ518" s="102">
        <v>12.10505</v>
      </c>
      <c r="AR518" s="102">
        <v>4.0</v>
      </c>
      <c r="AS518" s="102">
        <v>0.0455</v>
      </c>
      <c r="AT518" s="99">
        <v>0.0439</v>
      </c>
      <c r="AU518" s="102" t="s">
        <v>110</v>
      </c>
      <c r="AV518" s="109" t="s">
        <v>1979</v>
      </c>
      <c r="AW518" s="102" t="s">
        <v>1964</v>
      </c>
      <c r="AX518" s="110" t="s">
        <v>1785</v>
      </c>
      <c r="AY518" s="110" t="s">
        <v>132</v>
      </c>
      <c r="AZ518" s="110" t="s">
        <v>1965</v>
      </c>
    </row>
    <row r="519">
      <c r="A519" s="38">
        <v>515.0</v>
      </c>
      <c r="B519" s="135" t="s">
        <v>1980</v>
      </c>
      <c r="C519" s="82" t="str">
        <f t="shared" si="11"/>
        <v>View</v>
      </c>
      <c r="D519" s="38" t="s">
        <v>1981</v>
      </c>
      <c r="E519" s="83">
        <v>-0.2888</v>
      </c>
      <c r="F519" s="87" t="str">
        <f t="shared" si="12"/>
        <v>Long Government</v>
      </c>
      <c r="G519" s="71">
        <v>0.0366</v>
      </c>
      <c r="H519" s="72">
        <v>0.0031</v>
      </c>
      <c r="I519" s="72">
        <v>0.0409</v>
      </c>
      <c r="J519" s="72">
        <v>0.0704</v>
      </c>
      <c r="K519" s="72">
        <v>0.0087</v>
      </c>
      <c r="L519" s="72">
        <v>0.4241</v>
      </c>
      <c r="M519" s="72">
        <v>-0.2904</v>
      </c>
      <c r="N519" s="73">
        <v>-0.7239</v>
      </c>
      <c r="O519" s="73">
        <v>-0.4975</v>
      </c>
      <c r="P519" s="73">
        <v>-1.1978</v>
      </c>
      <c r="Q519" s="72">
        <v>0.4558</v>
      </c>
      <c r="R519" s="89">
        <v>-0.65</v>
      </c>
      <c r="S519" s="91">
        <v>-8.188784</v>
      </c>
      <c r="T519" s="93">
        <v>329.0</v>
      </c>
      <c r="U519" s="91">
        <v>806.483729</v>
      </c>
      <c r="V519" s="95"/>
      <c r="W519" s="97">
        <v>0.04</v>
      </c>
      <c r="X519" s="99">
        <v>0.0385</v>
      </c>
      <c r="Y519" s="100">
        <v>25.0</v>
      </c>
      <c r="Z519" s="100">
        <v>36.0</v>
      </c>
      <c r="AA519" s="97">
        <v>0.0084</v>
      </c>
      <c r="AB519" s="100">
        <v>2.06</v>
      </c>
      <c r="AC519" s="102" t="s">
        <v>1277</v>
      </c>
      <c r="AD519" s="102" t="s">
        <v>1271</v>
      </c>
      <c r="AE519" s="100" t="s">
        <v>110</v>
      </c>
      <c r="AF519" s="103">
        <v>33420.0</v>
      </c>
      <c r="AG519" s="100">
        <v>9.85</v>
      </c>
      <c r="AH519" s="100">
        <v>0.58</v>
      </c>
      <c r="AI519" s="103">
        <v>46022.0</v>
      </c>
      <c r="AJ519" s="100">
        <v>0.0494</v>
      </c>
      <c r="AK519" s="102" t="s">
        <v>1292</v>
      </c>
      <c r="AL519" s="104"/>
      <c r="AM519" s="102" t="s">
        <v>1962</v>
      </c>
      <c r="AN519" s="100">
        <v>5130.0</v>
      </c>
      <c r="AO519" s="102" t="s">
        <v>110</v>
      </c>
      <c r="AP519" s="102" t="s">
        <v>110</v>
      </c>
      <c r="AQ519" s="102">
        <v>15.27697</v>
      </c>
      <c r="AR519" s="102">
        <v>5.0</v>
      </c>
      <c r="AS519" s="102">
        <v>0.0488808</v>
      </c>
      <c r="AT519" s="99">
        <v>0.0416</v>
      </c>
      <c r="AU519" s="102" t="s">
        <v>110</v>
      </c>
      <c r="AV519" s="109" t="s">
        <v>1982</v>
      </c>
      <c r="AW519" s="102" t="s">
        <v>1964</v>
      </c>
      <c r="AX519" s="110" t="s">
        <v>1785</v>
      </c>
      <c r="AY519" s="110" t="s">
        <v>118</v>
      </c>
      <c r="AZ519" s="110" t="s">
        <v>1965</v>
      </c>
    </row>
    <row r="520">
      <c r="A520" s="38">
        <v>516.0</v>
      </c>
      <c r="B520" s="135" t="s">
        <v>1983</v>
      </c>
      <c r="C520" s="82" t="str">
        <f t="shared" si="11"/>
        <v>View</v>
      </c>
      <c r="D520" s="38" t="s">
        <v>1984</v>
      </c>
      <c r="E520" s="83">
        <v>-0.3246</v>
      </c>
      <c r="F520" s="87" t="str">
        <f t="shared" si="12"/>
        <v>Long Government</v>
      </c>
      <c r="G520" s="71">
        <v>0.001</v>
      </c>
      <c r="H520" s="72">
        <v>5.0E-4</v>
      </c>
      <c r="I520" s="72">
        <v>0.0337</v>
      </c>
      <c r="J520" s="72">
        <v>0.059</v>
      </c>
      <c r="K520" s="72">
        <v>-0.0081</v>
      </c>
      <c r="L520" s="72">
        <v>0.4299</v>
      </c>
      <c r="M520" s="72">
        <v>-0.3053</v>
      </c>
      <c r="N520" s="73">
        <v>-0.7454</v>
      </c>
      <c r="O520" s="73">
        <v>-0.5545</v>
      </c>
      <c r="P520" s="73">
        <v>-1.2261</v>
      </c>
      <c r="Q520" s="72">
        <v>0.4594</v>
      </c>
      <c r="R520" s="89">
        <v>-0.68</v>
      </c>
      <c r="S520" s="91">
        <v>-71.062246</v>
      </c>
      <c r="T520" s="93">
        <v>132.0</v>
      </c>
      <c r="U520" s="91">
        <v>2988.99126</v>
      </c>
      <c r="V520" s="95"/>
      <c r="W520" s="97">
        <v>0.05</v>
      </c>
      <c r="X520" s="99">
        <v>0.0439</v>
      </c>
      <c r="Y520" s="100">
        <v>37.0</v>
      </c>
      <c r="Z520" s="100">
        <v>43.0</v>
      </c>
      <c r="AA520" s="97">
        <v>0.0087</v>
      </c>
      <c r="AB520" s="100">
        <v>2.07</v>
      </c>
      <c r="AC520" s="102" t="s">
        <v>1277</v>
      </c>
      <c r="AD520" s="102" t="s">
        <v>1271</v>
      </c>
      <c r="AE520" s="100" t="s">
        <v>110</v>
      </c>
      <c r="AF520" s="103">
        <v>36934.0</v>
      </c>
      <c r="AG520" s="100">
        <v>4.15</v>
      </c>
      <c r="AH520" s="100">
        <v>0.96</v>
      </c>
      <c r="AI520" s="103">
        <v>46022.0</v>
      </c>
      <c r="AJ520" s="100">
        <v>0.0301</v>
      </c>
      <c r="AK520" s="102" t="s">
        <v>1292</v>
      </c>
      <c r="AL520" s="104"/>
      <c r="AM520" s="102" t="s">
        <v>1962</v>
      </c>
      <c r="AN520" s="100">
        <v>5130.0</v>
      </c>
      <c r="AO520" s="102" t="s">
        <v>110</v>
      </c>
      <c r="AP520" s="102" t="s">
        <v>110</v>
      </c>
      <c r="AQ520" s="102">
        <v>14.17</v>
      </c>
      <c r="AR520" s="102">
        <v>7.0</v>
      </c>
      <c r="AS520" s="102">
        <v>0.0467</v>
      </c>
      <c r="AT520" s="99">
        <v>0.0435</v>
      </c>
      <c r="AU520" s="102" t="s">
        <v>110</v>
      </c>
      <c r="AV520" s="109" t="s">
        <v>1985</v>
      </c>
      <c r="AW520" s="102" t="s">
        <v>1964</v>
      </c>
      <c r="AX520" s="110" t="s">
        <v>1785</v>
      </c>
      <c r="AY520" s="110" t="s">
        <v>118</v>
      </c>
      <c r="AZ520" s="110" t="s">
        <v>1965</v>
      </c>
    </row>
    <row r="521">
      <c r="A521" s="38">
        <v>517.0</v>
      </c>
      <c r="B521" s="135" t="s">
        <v>1962</v>
      </c>
      <c r="C521" s="82" t="str">
        <f t="shared" si="11"/>
        <v>View</v>
      </c>
      <c r="D521" s="38" t="s">
        <v>1986</v>
      </c>
      <c r="E521" s="83">
        <v>-0.3957</v>
      </c>
      <c r="F521" s="87" t="str">
        <f t="shared" si="12"/>
        <v>Long Government</v>
      </c>
      <c r="G521" s="71">
        <v>0.0015</v>
      </c>
      <c r="H521" s="72">
        <v>0.0034</v>
      </c>
      <c r="I521" s="72">
        <v>0.0282</v>
      </c>
      <c r="J521" s="72">
        <v>0.0465</v>
      </c>
      <c r="K521" s="72">
        <v>-0.0472</v>
      </c>
      <c r="L521" s="72">
        <v>0.4531</v>
      </c>
      <c r="M521" s="72">
        <v>-0.3461</v>
      </c>
      <c r="N521" s="73">
        <v>-0.7762</v>
      </c>
      <c r="O521" s="73">
        <v>-0.6828</v>
      </c>
      <c r="P521" s="73">
        <v>-1.2976</v>
      </c>
      <c r="Q521" s="72">
        <v>0.4835</v>
      </c>
      <c r="R521" s="89">
        <v>-0.73</v>
      </c>
      <c r="S521" s="91">
        <v>-2199.170878</v>
      </c>
      <c r="T521" s="93">
        <v>47.0</v>
      </c>
      <c r="U521" s="91">
        <v>46798.22124</v>
      </c>
      <c r="V521" s="100" t="s">
        <v>156</v>
      </c>
      <c r="W521" s="97">
        <v>0.048</v>
      </c>
      <c r="X521" s="99">
        <v>0.0441</v>
      </c>
      <c r="Y521" s="100">
        <v>78.0</v>
      </c>
      <c r="Z521" s="100">
        <v>78.0</v>
      </c>
      <c r="AA521" s="97">
        <v>0.0095</v>
      </c>
      <c r="AB521" s="100">
        <v>2.18</v>
      </c>
      <c r="AC521" s="102" t="s">
        <v>1277</v>
      </c>
      <c r="AD521" s="102" t="s">
        <v>1671</v>
      </c>
      <c r="AE521" s="100" t="s">
        <v>110</v>
      </c>
      <c r="AF521" s="103">
        <v>37459.0</v>
      </c>
      <c r="AG521" s="100">
        <v>14.51</v>
      </c>
      <c r="AH521" s="100">
        <v>0.42</v>
      </c>
      <c r="AI521" s="103">
        <v>46010.0</v>
      </c>
      <c r="AJ521" s="100">
        <v>0.3424</v>
      </c>
      <c r="AK521" s="102" t="s">
        <v>160</v>
      </c>
      <c r="AL521" s="102" t="s">
        <v>279</v>
      </c>
      <c r="AM521" s="102" t="s">
        <v>1962</v>
      </c>
      <c r="AN521" s="100">
        <v>5130.0</v>
      </c>
      <c r="AO521" s="102" t="s">
        <v>110</v>
      </c>
      <c r="AP521" s="102" t="s">
        <v>110</v>
      </c>
      <c r="AQ521" s="102">
        <v>15.69979</v>
      </c>
      <c r="AR521" s="102">
        <v>4.0</v>
      </c>
      <c r="AS521" s="102">
        <v>0.0472</v>
      </c>
      <c r="AT521" s="99">
        <v>0.0467</v>
      </c>
      <c r="AU521" s="102" t="s">
        <v>110</v>
      </c>
      <c r="AV521" s="109" t="s">
        <v>1987</v>
      </c>
      <c r="AW521" s="102" t="s">
        <v>1964</v>
      </c>
      <c r="AX521" s="110" t="s">
        <v>1785</v>
      </c>
      <c r="AY521" s="110" t="s">
        <v>132</v>
      </c>
      <c r="AZ521" s="110" t="s">
        <v>1965</v>
      </c>
    </row>
    <row r="522">
      <c r="A522" s="38">
        <v>518.0</v>
      </c>
      <c r="B522" s="135" t="s">
        <v>1988</v>
      </c>
      <c r="C522" s="82" t="str">
        <f t="shared" si="11"/>
        <v>View</v>
      </c>
      <c r="D522" s="38" t="s">
        <v>1989</v>
      </c>
      <c r="E522" s="83">
        <v>0.8282</v>
      </c>
      <c r="F522" s="87" t="str">
        <f t="shared" si="12"/>
        <v>Inflation-Protected Bond</v>
      </c>
      <c r="G522" s="71">
        <v>0.0055</v>
      </c>
      <c r="H522" s="72">
        <v>0.0049</v>
      </c>
      <c r="I522" s="72">
        <v>0.077</v>
      </c>
      <c r="J522" s="72">
        <v>0.1352</v>
      </c>
      <c r="K522" s="72">
        <v>0.2944</v>
      </c>
      <c r="L522" s="72">
        <v>0.1077</v>
      </c>
      <c r="M522" s="72">
        <v>0.2707</v>
      </c>
      <c r="N522" s="73">
        <v>0.2424</v>
      </c>
      <c r="O522" s="73">
        <v>1.4719</v>
      </c>
      <c r="P522" s="73">
        <v>0.3392</v>
      </c>
      <c r="Q522" s="72">
        <v>0.1573</v>
      </c>
      <c r="R522" s="89">
        <v>1.66</v>
      </c>
      <c r="S522" s="91">
        <v>-9.997972</v>
      </c>
      <c r="T522" s="93">
        <v>71.0</v>
      </c>
      <c r="U522" s="91">
        <v>261.213158</v>
      </c>
      <c r="V522" s="95"/>
      <c r="W522" s="97">
        <v>0.037</v>
      </c>
      <c r="X522" s="99">
        <v>0.0395</v>
      </c>
      <c r="Y522" s="100">
        <v>1.0</v>
      </c>
      <c r="Z522" s="100" t="s">
        <v>110</v>
      </c>
      <c r="AA522" s="97">
        <v>0.0033</v>
      </c>
      <c r="AB522" s="100">
        <v>0.93</v>
      </c>
      <c r="AC522" s="102" t="s">
        <v>1277</v>
      </c>
      <c r="AD522" s="102" t="s">
        <v>1271</v>
      </c>
      <c r="AE522" s="100">
        <v>15.25</v>
      </c>
      <c r="AF522" s="103">
        <v>32023.0</v>
      </c>
      <c r="AG522" s="100">
        <v>6.84</v>
      </c>
      <c r="AH522" s="100">
        <v>2.0</v>
      </c>
      <c r="AI522" s="103">
        <v>46017.0</v>
      </c>
      <c r="AJ522" s="100">
        <v>0.0466</v>
      </c>
      <c r="AK522" s="102" t="s">
        <v>160</v>
      </c>
      <c r="AL522" s="104"/>
      <c r="AM522" s="102" t="s">
        <v>1990</v>
      </c>
      <c r="AN522" s="100">
        <v>5140.0</v>
      </c>
      <c r="AO522" s="102" t="s">
        <v>110</v>
      </c>
      <c r="AP522" s="102" t="s">
        <v>110</v>
      </c>
      <c r="AQ522" s="102">
        <v>3.22</v>
      </c>
      <c r="AR522" s="102">
        <v>7.0</v>
      </c>
      <c r="AS522" s="102">
        <v>0.0467</v>
      </c>
      <c r="AT522" s="99">
        <v>0.0634</v>
      </c>
      <c r="AU522" s="102" t="s">
        <v>110</v>
      </c>
      <c r="AV522" s="109" t="s">
        <v>1991</v>
      </c>
      <c r="AW522" s="102" t="s">
        <v>1992</v>
      </c>
      <c r="AX522" s="110" t="s">
        <v>1785</v>
      </c>
      <c r="AY522" s="110" t="s">
        <v>118</v>
      </c>
      <c r="AZ522" s="110" t="s">
        <v>1993</v>
      </c>
    </row>
    <row r="523">
      <c r="A523" s="38">
        <v>519.0</v>
      </c>
      <c r="B523" s="135" t="s">
        <v>1994</v>
      </c>
      <c r="C523" s="82" t="str">
        <f t="shared" si="11"/>
        <v>View</v>
      </c>
      <c r="D523" s="38" t="s">
        <v>1995</v>
      </c>
      <c r="E523" s="83">
        <v>-0.0302</v>
      </c>
      <c r="F523" s="87" t="str">
        <f t="shared" si="12"/>
        <v>Inflation-Protected Bond</v>
      </c>
      <c r="G523" s="71">
        <v>0.0018</v>
      </c>
      <c r="H523" s="72">
        <v>0.0015</v>
      </c>
      <c r="I523" s="72">
        <v>0.026</v>
      </c>
      <c r="J523" s="72">
        <v>0.0808</v>
      </c>
      <c r="K523" s="72">
        <v>0.1483</v>
      </c>
      <c r="L523" s="72">
        <v>0.1162</v>
      </c>
      <c r="M523" s="72">
        <v>0.0956</v>
      </c>
      <c r="N523" s="73">
        <v>-0.2588</v>
      </c>
      <c r="O523" s="73">
        <v>-0.0552</v>
      </c>
      <c r="P523" s="73">
        <v>-0.3313</v>
      </c>
      <c r="Q523" s="72">
        <v>0.12</v>
      </c>
      <c r="R523" s="89">
        <v>0.8</v>
      </c>
      <c r="S523" s="91">
        <v>78.862525</v>
      </c>
      <c r="T523" s="93">
        <v>21.0</v>
      </c>
      <c r="U523" s="91">
        <v>947.770227</v>
      </c>
      <c r="V523" s="95"/>
      <c r="W523" s="97">
        <v>0.04</v>
      </c>
      <c r="X523" s="99">
        <v>0.0457</v>
      </c>
      <c r="Y523" s="100">
        <v>15.0</v>
      </c>
      <c r="Z523" s="100">
        <v>16.0</v>
      </c>
      <c r="AA523" s="97">
        <v>0.0032</v>
      </c>
      <c r="AB523" s="100">
        <v>0.77</v>
      </c>
      <c r="AC523" s="102" t="s">
        <v>1277</v>
      </c>
      <c r="AD523" s="102" t="s">
        <v>1271</v>
      </c>
      <c r="AE523" s="100" t="s">
        <v>110</v>
      </c>
      <c r="AF523" s="103">
        <v>40805.0</v>
      </c>
      <c r="AG523" s="100">
        <v>14.3</v>
      </c>
      <c r="AH523" s="100">
        <v>2.84</v>
      </c>
      <c r="AI523" s="103">
        <v>46010.0</v>
      </c>
      <c r="AJ523" s="100">
        <v>0.0941</v>
      </c>
      <c r="AK523" s="102" t="s">
        <v>160</v>
      </c>
      <c r="AL523" s="102" t="s">
        <v>129</v>
      </c>
      <c r="AM523" s="102" t="s">
        <v>1990</v>
      </c>
      <c r="AN523" s="100">
        <v>5140.0</v>
      </c>
      <c r="AO523" s="102" t="s">
        <v>110</v>
      </c>
      <c r="AP523" s="102" t="s">
        <v>110</v>
      </c>
      <c r="AQ523" s="102" t="s">
        <v>110</v>
      </c>
      <c r="AR523" s="102">
        <v>9.0</v>
      </c>
      <c r="AS523" s="102">
        <v>0.0</v>
      </c>
      <c r="AT523" s="102" t="s">
        <v>110</v>
      </c>
      <c r="AU523" s="102" t="s">
        <v>110</v>
      </c>
      <c r="AV523" s="109" t="s">
        <v>1996</v>
      </c>
      <c r="AW523" s="102" t="s">
        <v>1992</v>
      </c>
      <c r="AX523" s="110" t="s">
        <v>1785</v>
      </c>
      <c r="AY523" s="110" t="s">
        <v>132</v>
      </c>
      <c r="AZ523" s="110" t="s">
        <v>1993</v>
      </c>
    </row>
    <row r="524">
      <c r="A524" s="38">
        <v>520.0</v>
      </c>
      <c r="B524" s="135" t="s">
        <v>1997</v>
      </c>
      <c r="C524" s="82" t="str">
        <f t="shared" si="11"/>
        <v>View</v>
      </c>
      <c r="D524" s="38" t="s">
        <v>1998</v>
      </c>
      <c r="E524" s="83">
        <v>0.3913</v>
      </c>
      <c r="F524" s="87" t="str">
        <f t="shared" si="12"/>
        <v>Inflation-Protected Bond</v>
      </c>
      <c r="G524" s="71">
        <v>0.0357</v>
      </c>
      <c r="H524" s="72">
        <v>-0.0012</v>
      </c>
      <c r="I524" s="72">
        <v>0.0191</v>
      </c>
      <c r="J524" s="72">
        <v>0.1287</v>
      </c>
      <c r="K524" s="72">
        <v>0.2423</v>
      </c>
      <c r="L524" s="72">
        <v>0.2705</v>
      </c>
      <c r="M524" s="72">
        <v>0.1563</v>
      </c>
      <c r="N524" s="73">
        <v>-0.0398</v>
      </c>
      <c r="O524" s="73">
        <v>0.7066</v>
      </c>
      <c r="P524" s="73">
        <v>-0.0507</v>
      </c>
      <c r="Q524" s="72">
        <v>0.2945</v>
      </c>
      <c r="R524" s="89">
        <v>0.5</v>
      </c>
      <c r="S524" s="91" t="s">
        <v>110</v>
      </c>
      <c r="T524" s="93">
        <v>365.0</v>
      </c>
      <c r="U524" s="91">
        <v>595.321623</v>
      </c>
      <c r="V524" s="95"/>
      <c r="W524" s="97">
        <v>-0.01</v>
      </c>
      <c r="X524" s="99">
        <v>0.0869</v>
      </c>
      <c r="Y524" s="100">
        <v>1.0</v>
      </c>
      <c r="Z524" s="100">
        <v>1.0</v>
      </c>
      <c r="AA524" s="97">
        <v>0.0054</v>
      </c>
      <c r="AB524" s="100">
        <v>1.39</v>
      </c>
      <c r="AC524" s="102" t="s">
        <v>1277</v>
      </c>
      <c r="AD524" s="102" t="s">
        <v>1999</v>
      </c>
      <c r="AE524" s="100" t="s">
        <v>110</v>
      </c>
      <c r="AF524" s="103">
        <v>38044.0</v>
      </c>
      <c r="AG524" s="100">
        <v>14.07</v>
      </c>
      <c r="AH524" s="100">
        <v>9.42</v>
      </c>
      <c r="AI524" s="103">
        <v>46014.0</v>
      </c>
      <c r="AJ524" s="100">
        <v>0.0625</v>
      </c>
      <c r="AK524" s="102" t="s">
        <v>160</v>
      </c>
      <c r="AL524" s="102" t="s">
        <v>618</v>
      </c>
      <c r="AM524" s="102" t="s">
        <v>1990</v>
      </c>
      <c r="AN524" s="100">
        <v>5140.0</v>
      </c>
      <c r="AO524" s="102" t="s">
        <v>110</v>
      </c>
      <c r="AP524" s="102" t="s">
        <v>110</v>
      </c>
      <c r="AQ524" s="102">
        <v>7.49481</v>
      </c>
      <c r="AR524" s="102">
        <v>10.0</v>
      </c>
      <c r="AS524" s="102">
        <v>0.0443011</v>
      </c>
      <c r="AT524" s="99">
        <v>0.0535</v>
      </c>
      <c r="AU524" s="102" t="s">
        <v>110</v>
      </c>
      <c r="AV524" s="109" t="s">
        <v>2000</v>
      </c>
      <c r="AW524" s="102" t="s">
        <v>1992</v>
      </c>
      <c r="AX524" s="110" t="s">
        <v>1785</v>
      </c>
      <c r="AY524" s="110" t="s">
        <v>620</v>
      </c>
      <c r="AZ524" s="110" t="s">
        <v>1993</v>
      </c>
    </row>
    <row r="525">
      <c r="A525" s="38">
        <v>521.0</v>
      </c>
      <c r="B525" s="135" t="s">
        <v>2001</v>
      </c>
      <c r="C525" s="82" t="str">
        <f t="shared" si="11"/>
        <v>View</v>
      </c>
      <c r="D525" s="38" t="s">
        <v>2002</v>
      </c>
      <c r="E525" s="83">
        <v>-0.017</v>
      </c>
      <c r="F525" s="87" t="str">
        <f t="shared" si="12"/>
        <v>Inflation-Protected Bond</v>
      </c>
      <c r="G525" s="71">
        <v>0.0055</v>
      </c>
      <c r="H525" s="72">
        <v>0.0019</v>
      </c>
      <c r="I525" s="72">
        <v>0.0316</v>
      </c>
      <c r="J525" s="72">
        <v>0.0847</v>
      </c>
      <c r="K525" s="72">
        <v>0.1521</v>
      </c>
      <c r="L525" s="72">
        <v>0.1418</v>
      </c>
      <c r="M525" s="72">
        <v>0.0724</v>
      </c>
      <c r="N525" s="73">
        <v>-0.3146</v>
      </c>
      <c r="O525" s="73">
        <v>-0.0314</v>
      </c>
      <c r="P525" s="73">
        <v>-0.4088</v>
      </c>
      <c r="Q525" s="72">
        <v>0.1445</v>
      </c>
      <c r="R525" s="89">
        <v>0.5</v>
      </c>
      <c r="S525" s="91">
        <v>-52.536389</v>
      </c>
      <c r="T525" s="93">
        <v>1059.0</v>
      </c>
      <c r="U525" s="91">
        <v>7801.350985</v>
      </c>
      <c r="V525" s="95"/>
      <c r="W525" s="97">
        <v>0.04</v>
      </c>
      <c r="X525" s="99">
        <v>0.0391</v>
      </c>
      <c r="Y525" s="100">
        <v>9.0</v>
      </c>
      <c r="Z525" s="100">
        <v>10.0</v>
      </c>
      <c r="AA525" s="97">
        <v>0.0034</v>
      </c>
      <c r="AB525" s="100">
        <v>0.83</v>
      </c>
      <c r="AC525" s="102" t="s">
        <v>1277</v>
      </c>
      <c r="AD525" s="102" t="s">
        <v>1271</v>
      </c>
      <c r="AE525" s="100" t="s">
        <v>110</v>
      </c>
      <c r="AF525" s="103">
        <v>35459.0</v>
      </c>
      <c r="AG525" s="100">
        <v>6.9</v>
      </c>
      <c r="AH525" s="100">
        <v>0.5</v>
      </c>
      <c r="AI525" s="103">
        <v>46022.0</v>
      </c>
      <c r="AJ525" s="100">
        <v>0.0362</v>
      </c>
      <c r="AK525" s="102" t="s">
        <v>1292</v>
      </c>
      <c r="AL525" s="104"/>
      <c r="AM525" s="102" t="s">
        <v>1990</v>
      </c>
      <c r="AN525" s="100">
        <v>5140.0</v>
      </c>
      <c r="AO525" s="102" t="s">
        <v>110</v>
      </c>
      <c r="AP525" s="102" t="s">
        <v>110</v>
      </c>
      <c r="AQ525" s="102">
        <v>6.9792</v>
      </c>
      <c r="AR525" s="102">
        <v>7.0</v>
      </c>
      <c r="AS525" s="102">
        <v>0.0456641</v>
      </c>
      <c r="AT525" s="99">
        <v>0.0193</v>
      </c>
      <c r="AU525" s="102" t="s">
        <v>110</v>
      </c>
      <c r="AV525" s="109" t="s">
        <v>2003</v>
      </c>
      <c r="AW525" s="102" t="s">
        <v>1992</v>
      </c>
      <c r="AX525" s="110" t="s">
        <v>1785</v>
      </c>
      <c r="AY525" s="110" t="s">
        <v>118</v>
      </c>
      <c r="AZ525" s="110" t="s">
        <v>1993</v>
      </c>
    </row>
    <row r="526">
      <c r="A526" s="38">
        <v>522.0</v>
      </c>
      <c r="B526" s="135" t="s">
        <v>2004</v>
      </c>
      <c r="C526" s="82" t="str">
        <f t="shared" si="11"/>
        <v>View</v>
      </c>
      <c r="D526" s="38" t="s">
        <v>2005</v>
      </c>
      <c r="E526" s="83">
        <v>-0.0267</v>
      </c>
      <c r="F526" s="87" t="str">
        <f t="shared" si="12"/>
        <v>Inflation-Protected Bond</v>
      </c>
      <c r="G526" s="71">
        <v>0.0049</v>
      </c>
      <c r="H526" s="72">
        <v>2.0E-4</v>
      </c>
      <c r="I526" s="72">
        <v>0.0144</v>
      </c>
      <c r="J526" s="72">
        <v>0.0612</v>
      </c>
      <c r="K526" s="72">
        <v>0.1476</v>
      </c>
      <c r="L526" s="72">
        <v>0.1444</v>
      </c>
      <c r="M526" s="72">
        <v>0.0599</v>
      </c>
      <c r="N526" s="73">
        <v>-0.3554</v>
      </c>
      <c r="O526" s="73">
        <v>-0.0515</v>
      </c>
      <c r="P526" s="73">
        <v>-0.4491</v>
      </c>
      <c r="Q526" s="72">
        <v>0.151</v>
      </c>
      <c r="R526" s="89">
        <v>0.4</v>
      </c>
      <c r="S526" s="91">
        <v>-21.517351</v>
      </c>
      <c r="T526" s="93">
        <v>192.0</v>
      </c>
      <c r="U526" s="91">
        <v>201.263241</v>
      </c>
      <c r="V526" s="95"/>
      <c r="W526" s="97">
        <v>0.04</v>
      </c>
      <c r="X526" s="99">
        <v>0.0452</v>
      </c>
      <c r="Y526" s="100">
        <v>86.0</v>
      </c>
      <c r="Z526" s="100">
        <v>18.0</v>
      </c>
      <c r="AA526" s="97">
        <v>0.0033</v>
      </c>
      <c r="AB526" s="100">
        <v>0.81</v>
      </c>
      <c r="AC526" s="102" t="s">
        <v>1277</v>
      </c>
      <c r="AD526" s="102" t="s">
        <v>1271</v>
      </c>
      <c r="AE526" s="100" t="s">
        <v>110</v>
      </c>
      <c r="AF526" s="103">
        <v>40603.0</v>
      </c>
      <c r="AG526" s="100">
        <v>0.91</v>
      </c>
      <c r="AH526" s="100">
        <v>0.69</v>
      </c>
      <c r="AI526" s="103">
        <v>46022.0</v>
      </c>
      <c r="AJ526" s="100">
        <v>0.0307</v>
      </c>
      <c r="AK526" s="102" t="s">
        <v>1292</v>
      </c>
      <c r="AL526" s="104"/>
      <c r="AM526" s="102" t="s">
        <v>1990</v>
      </c>
      <c r="AN526" s="100">
        <v>5140.0</v>
      </c>
      <c r="AO526" s="102" t="s">
        <v>110</v>
      </c>
      <c r="AP526" s="102" t="s">
        <v>110</v>
      </c>
      <c r="AQ526" s="102">
        <v>5.05</v>
      </c>
      <c r="AR526" s="102">
        <v>6.0</v>
      </c>
      <c r="AS526" s="102">
        <v>0.0579</v>
      </c>
      <c r="AT526" s="99">
        <v>0.0443</v>
      </c>
      <c r="AU526" s="102" t="s">
        <v>110</v>
      </c>
      <c r="AV526" s="109" t="s">
        <v>2006</v>
      </c>
      <c r="AW526" s="102" t="s">
        <v>1992</v>
      </c>
      <c r="AX526" s="110" t="s">
        <v>1785</v>
      </c>
      <c r="AY526" s="110" t="s">
        <v>118</v>
      </c>
      <c r="AZ526" s="110" t="s">
        <v>1993</v>
      </c>
    </row>
    <row r="527">
      <c r="A527" s="38">
        <v>523.0</v>
      </c>
      <c r="B527" s="135" t="s">
        <v>2007</v>
      </c>
      <c r="C527" s="82" t="str">
        <f t="shared" si="11"/>
        <v>View</v>
      </c>
      <c r="D527" s="38" t="s">
        <v>2008</v>
      </c>
      <c r="E527" s="83">
        <v>-0.1597</v>
      </c>
      <c r="F527" s="87" t="str">
        <f t="shared" si="12"/>
        <v>Inflation-Protected Bond</v>
      </c>
      <c r="G527" s="71">
        <v>3.0E-4</v>
      </c>
      <c r="H527" s="72">
        <v>0.0023</v>
      </c>
      <c r="I527" s="72">
        <v>0.0253</v>
      </c>
      <c r="J527" s="72">
        <v>0.0726</v>
      </c>
      <c r="K527" s="72">
        <v>0.1296</v>
      </c>
      <c r="L527" s="72">
        <v>0.1425</v>
      </c>
      <c r="M527" s="72">
        <v>0.0551</v>
      </c>
      <c r="N527" s="73">
        <v>-0.3823</v>
      </c>
      <c r="O527" s="73">
        <v>-0.2926</v>
      </c>
      <c r="P527" s="73">
        <v>-0.4919</v>
      </c>
      <c r="Q527" s="72">
        <v>0.1425</v>
      </c>
      <c r="R527" s="89">
        <v>0.37</v>
      </c>
      <c r="S527" s="91">
        <v>1335.514135</v>
      </c>
      <c r="T527" s="93">
        <v>49.0</v>
      </c>
      <c r="U527" s="91">
        <v>14713.05595</v>
      </c>
      <c r="V527" s="95"/>
      <c r="W527" s="97">
        <v>0.05</v>
      </c>
      <c r="X527" s="99">
        <v>0.0405</v>
      </c>
      <c r="Y527" s="100">
        <v>42.0</v>
      </c>
      <c r="Z527" s="100">
        <v>39.0</v>
      </c>
      <c r="AA527" s="97">
        <v>0.0034</v>
      </c>
      <c r="AB527" s="100">
        <v>0.83</v>
      </c>
      <c r="AC527" s="102" t="s">
        <v>1277</v>
      </c>
      <c r="AD527" s="102" t="s">
        <v>1271</v>
      </c>
      <c r="AE527" s="100" t="s">
        <v>110</v>
      </c>
      <c r="AF527" s="103">
        <v>40394.0</v>
      </c>
      <c r="AG527" s="100">
        <v>15.42</v>
      </c>
      <c r="AH527" s="100">
        <v>8.68</v>
      </c>
      <c r="AI527" s="103">
        <v>46010.0</v>
      </c>
      <c r="AJ527" s="100">
        <v>0.1766</v>
      </c>
      <c r="AK527" s="102" t="s">
        <v>160</v>
      </c>
      <c r="AL527" s="102" t="s">
        <v>129</v>
      </c>
      <c r="AM527" s="102" t="s">
        <v>1990</v>
      </c>
      <c r="AN527" s="100">
        <v>5140.0</v>
      </c>
      <c r="AO527" s="102" t="s">
        <v>110</v>
      </c>
      <c r="AP527" s="102" t="s">
        <v>110</v>
      </c>
      <c r="AQ527" s="102">
        <v>6.465</v>
      </c>
      <c r="AR527" s="102">
        <v>4.0</v>
      </c>
      <c r="AS527" s="102">
        <v>0.0389</v>
      </c>
      <c r="AT527" s="102" t="s">
        <v>110</v>
      </c>
      <c r="AU527" s="102" t="s">
        <v>110</v>
      </c>
      <c r="AV527" s="109" t="s">
        <v>2009</v>
      </c>
      <c r="AW527" s="102" t="s">
        <v>1992</v>
      </c>
      <c r="AX527" s="110" t="s">
        <v>1785</v>
      </c>
      <c r="AY527" s="110" t="s">
        <v>132</v>
      </c>
      <c r="AZ527" s="110" t="s">
        <v>1993</v>
      </c>
    </row>
    <row r="528">
      <c r="A528" s="38">
        <v>524.0</v>
      </c>
      <c r="B528" s="135" t="s">
        <v>2010</v>
      </c>
      <c r="C528" s="82" t="str">
        <f t="shared" si="11"/>
        <v>View</v>
      </c>
      <c r="D528" s="38" t="s">
        <v>2011</v>
      </c>
      <c r="E528" s="83">
        <v>0.5199</v>
      </c>
      <c r="F528" s="87" t="str">
        <f t="shared" si="12"/>
        <v>Inflation-Protected Bond</v>
      </c>
      <c r="G528" s="71">
        <v>0.04</v>
      </c>
      <c r="H528" s="72">
        <v>-0.0024</v>
      </c>
      <c r="I528" s="72">
        <v>0.0208</v>
      </c>
      <c r="J528" s="72">
        <v>0.1086</v>
      </c>
      <c r="K528" s="72">
        <v>0.2691</v>
      </c>
      <c r="L528" s="72">
        <v>0.2592</v>
      </c>
      <c r="M528" s="72">
        <v>0.1322</v>
      </c>
      <c r="N528" s="73">
        <v>-0.1093</v>
      </c>
      <c r="O528" s="73">
        <v>0.9828</v>
      </c>
      <c r="P528" s="73">
        <v>-0.1375</v>
      </c>
      <c r="Q528" s="72">
        <v>0.2966</v>
      </c>
      <c r="R528" s="89">
        <v>0.35</v>
      </c>
      <c r="S528" s="91" t="s">
        <v>110</v>
      </c>
      <c r="T528" s="93">
        <v>364.0</v>
      </c>
      <c r="U528" s="91">
        <v>213.631864</v>
      </c>
      <c r="V528" s="95"/>
      <c r="W528" s="97">
        <v>-0.01</v>
      </c>
      <c r="X528" s="99">
        <v>0.0752</v>
      </c>
      <c r="Y528" s="100">
        <v>100.0</v>
      </c>
      <c r="Z528" s="100">
        <v>100.0</v>
      </c>
      <c r="AA528" s="97">
        <v>0.0053</v>
      </c>
      <c r="AB528" s="100">
        <v>1.43</v>
      </c>
      <c r="AC528" s="102" t="s">
        <v>1277</v>
      </c>
      <c r="AD528" s="102" t="s">
        <v>1999</v>
      </c>
      <c r="AE528" s="100" t="s">
        <v>110</v>
      </c>
      <c r="AF528" s="103">
        <v>37894.0</v>
      </c>
      <c r="AG528" s="100">
        <v>14.07</v>
      </c>
      <c r="AH528" s="100">
        <v>9.42</v>
      </c>
      <c r="AI528" s="103">
        <v>46014.0</v>
      </c>
      <c r="AJ528" s="100">
        <v>0.052</v>
      </c>
      <c r="AK528" s="102" t="s">
        <v>160</v>
      </c>
      <c r="AL528" s="102" t="s">
        <v>618</v>
      </c>
      <c r="AM528" s="102" t="s">
        <v>1990</v>
      </c>
      <c r="AN528" s="100">
        <v>5140.0</v>
      </c>
      <c r="AO528" s="102" t="s">
        <v>110</v>
      </c>
      <c r="AP528" s="102" t="s">
        <v>110</v>
      </c>
      <c r="AQ528" s="102">
        <v>7.44565</v>
      </c>
      <c r="AR528" s="102">
        <v>10.0</v>
      </c>
      <c r="AS528" s="102">
        <v>0.0427177</v>
      </c>
      <c r="AT528" s="99">
        <v>0.0491</v>
      </c>
      <c r="AU528" s="102" t="s">
        <v>110</v>
      </c>
      <c r="AV528" s="109" t="s">
        <v>2012</v>
      </c>
      <c r="AW528" s="102" t="s">
        <v>1992</v>
      </c>
      <c r="AX528" s="110" t="s">
        <v>1785</v>
      </c>
      <c r="AY528" s="110" t="s">
        <v>620</v>
      </c>
      <c r="AZ528" s="110" t="s">
        <v>1993</v>
      </c>
    </row>
    <row r="529">
      <c r="A529" s="38">
        <v>525.0</v>
      </c>
      <c r="B529" s="135" t="s">
        <v>1990</v>
      </c>
      <c r="C529" s="82" t="str">
        <f t="shared" si="11"/>
        <v>View</v>
      </c>
      <c r="D529" s="38" t="s">
        <v>2013</v>
      </c>
      <c r="E529" s="83">
        <v>-0.1904</v>
      </c>
      <c r="F529" s="87" t="str">
        <f t="shared" si="12"/>
        <v>Inflation-Protected Bond</v>
      </c>
      <c r="G529" s="71">
        <v>0.0018</v>
      </c>
      <c r="H529" s="72">
        <v>0.0023</v>
      </c>
      <c r="I529" s="72">
        <v>0.0248</v>
      </c>
      <c r="J529" s="72">
        <v>0.0707</v>
      </c>
      <c r="K529" s="72">
        <v>0.1241</v>
      </c>
      <c r="L529" s="72">
        <v>0.1449</v>
      </c>
      <c r="M529" s="72">
        <v>0.0463</v>
      </c>
      <c r="N529" s="73">
        <v>-0.4103</v>
      </c>
      <c r="O529" s="73">
        <v>-0.35</v>
      </c>
      <c r="P529" s="73">
        <v>-0.5267</v>
      </c>
      <c r="Q529" s="72">
        <v>0.1449</v>
      </c>
      <c r="R529" s="89">
        <v>0.31</v>
      </c>
      <c r="S529" s="91">
        <v>-392.576398</v>
      </c>
      <c r="T529" s="93">
        <v>50.0</v>
      </c>
      <c r="U529" s="91">
        <v>13938.90542</v>
      </c>
      <c r="V529" s="100" t="s">
        <v>156</v>
      </c>
      <c r="W529" s="97">
        <v>0.0453</v>
      </c>
      <c r="X529" s="99">
        <v>0.0345</v>
      </c>
      <c r="Y529" s="100">
        <v>54.0</v>
      </c>
      <c r="Z529" s="100">
        <v>55.0</v>
      </c>
      <c r="AA529" s="97">
        <v>0.0034</v>
      </c>
      <c r="AB529" s="100">
        <v>0.83</v>
      </c>
      <c r="AC529" s="102" t="s">
        <v>1277</v>
      </c>
      <c r="AD529" s="102" t="s">
        <v>1671</v>
      </c>
      <c r="AE529" s="100" t="s">
        <v>110</v>
      </c>
      <c r="AF529" s="103">
        <v>37959.0</v>
      </c>
      <c r="AG529" s="100">
        <v>14.51</v>
      </c>
      <c r="AH529" s="100">
        <v>0.42</v>
      </c>
      <c r="AI529" s="103">
        <v>46010.0</v>
      </c>
      <c r="AJ529" s="100">
        <v>0.342</v>
      </c>
      <c r="AK529" s="102" t="s">
        <v>160</v>
      </c>
      <c r="AL529" s="102" t="s">
        <v>129</v>
      </c>
      <c r="AM529" s="102" t="s">
        <v>1990</v>
      </c>
      <c r="AN529" s="100">
        <v>5140.0</v>
      </c>
      <c r="AO529" s="102" t="s">
        <v>110</v>
      </c>
      <c r="AP529" s="102" t="s">
        <v>110</v>
      </c>
      <c r="AQ529" s="102">
        <v>6.47578</v>
      </c>
      <c r="AR529" s="102">
        <v>4.0</v>
      </c>
      <c r="AS529" s="102">
        <v>0.0379</v>
      </c>
      <c r="AT529" s="102" t="s">
        <v>110</v>
      </c>
      <c r="AU529" s="102" t="s">
        <v>110</v>
      </c>
      <c r="AV529" s="109" t="s">
        <v>2014</v>
      </c>
      <c r="AW529" s="102" t="s">
        <v>1992</v>
      </c>
      <c r="AX529" s="110" t="s">
        <v>1785</v>
      </c>
      <c r="AY529" s="110" t="s">
        <v>132</v>
      </c>
      <c r="AZ529" s="110" t="s">
        <v>1993</v>
      </c>
    </row>
    <row r="530">
      <c r="A530" s="38">
        <v>526.0</v>
      </c>
      <c r="B530" s="135" t="s">
        <v>2015</v>
      </c>
      <c r="C530" s="82" t="str">
        <f t="shared" si="11"/>
        <v>View</v>
      </c>
      <c r="D530" s="38" t="s">
        <v>2016</v>
      </c>
      <c r="E530" s="83">
        <v>1.2102</v>
      </c>
      <c r="F530" s="87" t="str">
        <f t="shared" si="12"/>
        <v>Target Maturity</v>
      </c>
      <c r="G530" s="71">
        <v>0.0035</v>
      </c>
      <c r="H530" s="72">
        <v>0.0</v>
      </c>
      <c r="I530" s="72">
        <v>0.0317</v>
      </c>
      <c r="J530" s="72">
        <v>0.0642</v>
      </c>
      <c r="K530" s="72">
        <v>0.2694</v>
      </c>
      <c r="L530" s="72">
        <v>0.0703</v>
      </c>
      <c r="M530" s="72">
        <v>0.2477</v>
      </c>
      <c r="N530" s="73">
        <v>0.2612</v>
      </c>
      <c r="O530" s="73">
        <v>2.0329</v>
      </c>
      <c r="P530" s="73">
        <v>0.3003</v>
      </c>
      <c r="Q530" s="72">
        <v>0.1119</v>
      </c>
      <c r="R530" s="89">
        <v>2.19</v>
      </c>
      <c r="S530" s="91">
        <v>187.830478</v>
      </c>
      <c r="T530" s="93">
        <v>330.0</v>
      </c>
      <c r="U530" s="91">
        <v>1082.98482</v>
      </c>
      <c r="V530" s="95"/>
      <c r="W530" s="97">
        <v>0.0586</v>
      </c>
      <c r="X530" s="99">
        <v>0.0659</v>
      </c>
      <c r="Y530" s="100">
        <v>69.0</v>
      </c>
      <c r="Z530" s="100">
        <v>22.0</v>
      </c>
      <c r="AA530" s="97">
        <v>0.0027</v>
      </c>
      <c r="AB530" s="100">
        <v>0.58</v>
      </c>
      <c r="AC530" s="102" t="s">
        <v>1277</v>
      </c>
      <c r="AD530" s="102" t="s">
        <v>1369</v>
      </c>
      <c r="AE530" s="100" t="s">
        <v>110</v>
      </c>
      <c r="AF530" s="103">
        <v>44145.0</v>
      </c>
      <c r="AG530" s="100">
        <v>5.14</v>
      </c>
      <c r="AH530" s="100">
        <v>0.42</v>
      </c>
      <c r="AI530" s="103">
        <v>46010.0</v>
      </c>
      <c r="AJ530" s="100">
        <v>0.1201</v>
      </c>
      <c r="AK530" s="102" t="s">
        <v>160</v>
      </c>
      <c r="AL530" s="102" t="s">
        <v>169</v>
      </c>
      <c r="AM530" s="102" t="s">
        <v>1767</v>
      </c>
      <c r="AN530" s="100">
        <v>5150.0</v>
      </c>
      <c r="AO530" s="102" t="s">
        <v>110</v>
      </c>
      <c r="AP530" s="102" t="s">
        <v>110</v>
      </c>
      <c r="AQ530" s="102">
        <v>0.61709</v>
      </c>
      <c r="AR530" s="102">
        <v>14.0</v>
      </c>
      <c r="AS530" s="102">
        <v>0.0616</v>
      </c>
      <c r="AT530" s="99">
        <v>0.0452</v>
      </c>
      <c r="AU530" s="102" t="s">
        <v>110</v>
      </c>
      <c r="AV530" s="109" t="s">
        <v>2017</v>
      </c>
      <c r="AW530" s="102" t="s">
        <v>2018</v>
      </c>
      <c r="AX530" s="110" t="s">
        <v>1785</v>
      </c>
      <c r="AY530" s="110" t="s">
        <v>132</v>
      </c>
      <c r="AZ530" s="110" t="s">
        <v>2019</v>
      </c>
    </row>
    <row r="531">
      <c r="A531" s="38">
        <v>527.0</v>
      </c>
      <c r="B531" s="135" t="s">
        <v>2020</v>
      </c>
      <c r="C531" s="82" t="str">
        <f t="shared" si="11"/>
        <v>View</v>
      </c>
      <c r="D531" s="38" t="s">
        <v>2021</v>
      </c>
      <c r="E531" s="83">
        <v>1.012</v>
      </c>
      <c r="F531" s="87" t="str">
        <f t="shared" si="12"/>
        <v>Target Maturity</v>
      </c>
      <c r="G531" s="71">
        <v>0.0043</v>
      </c>
      <c r="H531" s="72">
        <v>-2.0E-4</v>
      </c>
      <c r="I531" s="72">
        <v>0.0292</v>
      </c>
      <c r="J531" s="72">
        <v>0.062</v>
      </c>
      <c r="K531" s="72">
        <v>0.2478</v>
      </c>
      <c r="L531" s="72">
        <v>0.075</v>
      </c>
      <c r="M531" s="72">
        <v>0.2205</v>
      </c>
      <c r="N531" s="73">
        <v>0.1666</v>
      </c>
      <c r="O531" s="73">
        <v>1.5532</v>
      </c>
      <c r="P531" s="73">
        <v>0.1935</v>
      </c>
      <c r="Q531" s="72">
        <v>0.1195</v>
      </c>
      <c r="R531" s="89">
        <v>1.83</v>
      </c>
      <c r="S531" s="91">
        <v>101.900795</v>
      </c>
      <c r="T531" s="93">
        <v>73.0</v>
      </c>
      <c r="U531" s="91">
        <v>1191.411964</v>
      </c>
      <c r="V531" s="95"/>
      <c r="W531" s="97">
        <v>0.05</v>
      </c>
      <c r="X531" s="99">
        <v>0.061</v>
      </c>
      <c r="Y531" s="100">
        <v>75.0</v>
      </c>
      <c r="Z531" s="100">
        <v>25.0</v>
      </c>
      <c r="AA531" s="97">
        <v>0.0025</v>
      </c>
      <c r="AB531" s="100">
        <v>0.59</v>
      </c>
      <c r="AC531" s="102" t="s">
        <v>1277</v>
      </c>
      <c r="AD531" s="102" t="s">
        <v>1271</v>
      </c>
      <c r="AE531" s="100" t="s">
        <v>110</v>
      </c>
      <c r="AF531" s="103">
        <v>43321.0</v>
      </c>
      <c r="AG531" s="100">
        <v>7.4</v>
      </c>
      <c r="AH531" s="100">
        <v>4.04</v>
      </c>
      <c r="AI531" s="103">
        <v>46013.0</v>
      </c>
      <c r="AJ531" s="100">
        <v>0.1104</v>
      </c>
      <c r="AK531" s="102" t="s">
        <v>160</v>
      </c>
      <c r="AL531" s="102" t="s">
        <v>279</v>
      </c>
      <c r="AM531" s="102" t="s">
        <v>1767</v>
      </c>
      <c r="AN531" s="100">
        <v>5150.0</v>
      </c>
      <c r="AO531" s="102" t="s">
        <v>110</v>
      </c>
      <c r="AP531" s="102" t="s">
        <v>110</v>
      </c>
      <c r="AQ531" s="102">
        <v>0.65943</v>
      </c>
      <c r="AR531" s="102">
        <v>15.0</v>
      </c>
      <c r="AS531" s="102">
        <v>0.0729023</v>
      </c>
      <c r="AT531" s="99">
        <v>0.0736</v>
      </c>
      <c r="AU531" s="102" t="s">
        <v>110</v>
      </c>
      <c r="AV531" s="109" t="s">
        <v>2022</v>
      </c>
      <c r="AW531" s="102" t="s">
        <v>2018</v>
      </c>
      <c r="AX531" s="110" t="s">
        <v>1785</v>
      </c>
      <c r="AY531" s="110" t="s">
        <v>132</v>
      </c>
      <c r="AZ531" s="110" t="s">
        <v>2019</v>
      </c>
    </row>
    <row r="532">
      <c r="A532" s="38">
        <v>528.0</v>
      </c>
      <c r="B532" s="135" t="s">
        <v>2023</v>
      </c>
      <c r="C532" s="82" t="str">
        <f t="shared" si="11"/>
        <v>View</v>
      </c>
      <c r="D532" s="38" t="s">
        <v>2024</v>
      </c>
      <c r="E532" s="83">
        <v>0.9402</v>
      </c>
      <c r="F532" s="87" t="str">
        <f t="shared" si="12"/>
        <v>Target Maturity</v>
      </c>
      <c r="G532" s="71">
        <v>0.0042</v>
      </c>
      <c r="H532" s="72">
        <v>0.0018</v>
      </c>
      <c r="I532" s="72">
        <v>0.0243</v>
      </c>
      <c r="J532" s="72">
        <v>0.0719</v>
      </c>
      <c r="K532" s="72">
        <v>0.2773</v>
      </c>
      <c r="L532" s="72">
        <v>0.1134</v>
      </c>
      <c r="M532" s="72">
        <v>0.188</v>
      </c>
      <c r="N532" s="73">
        <v>0.0311</v>
      </c>
      <c r="O532" s="73">
        <v>1.6157</v>
      </c>
      <c r="P532" s="73">
        <v>0.0363</v>
      </c>
      <c r="Q532" s="72">
        <v>0.1636</v>
      </c>
      <c r="R532" s="89">
        <v>1.12</v>
      </c>
      <c r="S532" s="91">
        <v>203.727412</v>
      </c>
      <c r="T532" s="93">
        <v>129.0</v>
      </c>
      <c r="U532" s="91">
        <v>740.241864</v>
      </c>
      <c r="V532" s="95"/>
      <c r="W532" s="97">
        <v>0.05</v>
      </c>
      <c r="X532" s="99">
        <v>0.0618</v>
      </c>
      <c r="Y532" s="100">
        <v>57.0</v>
      </c>
      <c r="Z532" s="100">
        <v>18.0</v>
      </c>
      <c r="AA532" s="97">
        <v>0.0031</v>
      </c>
      <c r="AB532" s="100">
        <v>0.83</v>
      </c>
      <c r="AC532" s="102" t="s">
        <v>1277</v>
      </c>
      <c r="AD532" s="102" t="s">
        <v>1271</v>
      </c>
      <c r="AE532" s="100" t="s">
        <v>110</v>
      </c>
      <c r="AF532" s="103">
        <v>43720.0</v>
      </c>
      <c r="AG532" s="100">
        <v>6.31</v>
      </c>
      <c r="AH532" s="100">
        <v>4.04</v>
      </c>
      <c r="AI532" s="103">
        <v>46013.0</v>
      </c>
      <c r="AJ532" s="100">
        <v>0.1112</v>
      </c>
      <c r="AK532" s="102" t="s">
        <v>160</v>
      </c>
      <c r="AL532" s="102" t="s">
        <v>279</v>
      </c>
      <c r="AM532" s="102" t="s">
        <v>1767</v>
      </c>
      <c r="AN532" s="100">
        <v>5150.0</v>
      </c>
      <c r="AO532" s="102" t="s">
        <v>110</v>
      </c>
      <c r="AP532" s="102" t="s">
        <v>110</v>
      </c>
      <c r="AQ532" s="102">
        <v>0.85184</v>
      </c>
      <c r="AR532" s="102">
        <v>15.0</v>
      </c>
      <c r="AS532" s="102">
        <v>0.0624173</v>
      </c>
      <c r="AT532" s="99">
        <v>0.0602</v>
      </c>
      <c r="AU532" s="102" t="s">
        <v>110</v>
      </c>
      <c r="AV532" s="109" t="s">
        <v>2025</v>
      </c>
      <c r="AW532" s="102" t="s">
        <v>2018</v>
      </c>
      <c r="AX532" s="110" t="s">
        <v>1785</v>
      </c>
      <c r="AY532" s="110" t="s">
        <v>132</v>
      </c>
      <c r="AZ532" s="110" t="s">
        <v>2019</v>
      </c>
    </row>
    <row r="533">
      <c r="A533" s="38">
        <v>529.0</v>
      </c>
      <c r="B533" s="135" t="s">
        <v>2026</v>
      </c>
      <c r="C533" s="82" t="str">
        <f t="shared" si="11"/>
        <v>View</v>
      </c>
      <c r="D533" s="38" t="s">
        <v>2027</v>
      </c>
      <c r="E533" s="83">
        <v>2.3009</v>
      </c>
      <c r="F533" s="87" t="str">
        <f t="shared" si="12"/>
        <v>Emerging Markets Bond</v>
      </c>
      <c r="G533" s="71">
        <v>0.0081</v>
      </c>
      <c r="H533" s="72">
        <v>0.0076</v>
      </c>
      <c r="I533" s="72">
        <v>0.0953</v>
      </c>
      <c r="J533" s="72">
        <v>0.172</v>
      </c>
      <c r="K533" s="72">
        <v>0.5078</v>
      </c>
      <c r="L533" s="72">
        <v>0.0781</v>
      </c>
      <c r="M533" s="72">
        <v>0.4305</v>
      </c>
      <c r="N533" s="73">
        <v>0.5676</v>
      </c>
      <c r="O533" s="73">
        <v>3.9708</v>
      </c>
      <c r="P533" s="73">
        <v>0.6287</v>
      </c>
      <c r="Q533" s="72">
        <v>0.1742</v>
      </c>
      <c r="R533" s="89">
        <v>2.44</v>
      </c>
      <c r="S533" s="91">
        <v>674.582502</v>
      </c>
      <c r="T533" s="93">
        <v>429.0</v>
      </c>
      <c r="U533" s="91">
        <v>4329.409573</v>
      </c>
      <c r="V533" s="95"/>
      <c r="W533" s="97">
        <v>0.1039</v>
      </c>
      <c r="X533" s="99">
        <v>0.1027</v>
      </c>
      <c r="Y533" s="100">
        <v>11.0</v>
      </c>
      <c r="Z533" s="100">
        <v>4.0</v>
      </c>
      <c r="AA533" s="97">
        <v>0.0021</v>
      </c>
      <c r="AB533" s="100">
        <v>0.46</v>
      </c>
      <c r="AC533" s="102" t="s">
        <v>1277</v>
      </c>
      <c r="AD533" s="102" t="s">
        <v>2028</v>
      </c>
      <c r="AE533" s="100" t="s">
        <v>110</v>
      </c>
      <c r="AF533" s="103">
        <v>42250.0</v>
      </c>
      <c r="AG533" s="100">
        <v>4.51</v>
      </c>
      <c r="AH533" s="100">
        <v>1.0</v>
      </c>
      <c r="AI533" s="103">
        <v>46024.0</v>
      </c>
      <c r="AJ533" s="100">
        <v>0.0233</v>
      </c>
      <c r="AK533" s="102" t="s">
        <v>160</v>
      </c>
      <c r="AL533" s="104"/>
      <c r="AM533" s="102" t="s">
        <v>2029</v>
      </c>
      <c r="AN533" s="100">
        <v>5160.0</v>
      </c>
      <c r="AO533" s="102" t="s">
        <v>110</v>
      </c>
      <c r="AP533" s="102" t="s">
        <v>110</v>
      </c>
      <c r="AQ533" s="102" t="s">
        <v>110</v>
      </c>
      <c r="AR533" s="102">
        <v>15.0</v>
      </c>
      <c r="AS533" s="102" t="s">
        <v>110</v>
      </c>
      <c r="AT533" s="99">
        <v>0.0823</v>
      </c>
      <c r="AU533" s="102" t="s">
        <v>110</v>
      </c>
      <c r="AV533" s="109" t="s">
        <v>2030</v>
      </c>
      <c r="AW533" s="102" t="s">
        <v>2031</v>
      </c>
      <c r="AX533" s="110" t="s">
        <v>1785</v>
      </c>
      <c r="AY533" s="110" t="s">
        <v>118</v>
      </c>
      <c r="AZ533" s="110" t="s">
        <v>2032</v>
      </c>
    </row>
    <row r="534">
      <c r="A534" s="38">
        <v>530.0</v>
      </c>
      <c r="B534" s="135" t="s">
        <v>2033</v>
      </c>
      <c r="C534" s="82" t="str">
        <f t="shared" si="11"/>
        <v>View</v>
      </c>
      <c r="D534" s="38" t="s">
        <v>2034</v>
      </c>
      <c r="E534" s="83">
        <v>2.029</v>
      </c>
      <c r="F534" s="87" t="str">
        <f t="shared" si="12"/>
        <v>Emerging Markets Bond</v>
      </c>
      <c r="G534" s="71">
        <v>0.0114</v>
      </c>
      <c r="H534" s="72">
        <v>0.0092</v>
      </c>
      <c r="I534" s="72">
        <v>0.1121</v>
      </c>
      <c r="J534" s="72">
        <v>0.1941</v>
      </c>
      <c r="K534" s="72">
        <v>0.5616</v>
      </c>
      <c r="L534" s="72">
        <v>0.144</v>
      </c>
      <c r="M534" s="72">
        <v>0.4929</v>
      </c>
      <c r="N534" s="73">
        <v>0.6085</v>
      </c>
      <c r="O534" s="73">
        <v>3.3005</v>
      </c>
      <c r="P534" s="73">
        <v>0.7179</v>
      </c>
      <c r="Q534" s="72">
        <v>0.2102</v>
      </c>
      <c r="R534" s="89">
        <v>2.29</v>
      </c>
      <c r="S534" s="91">
        <v>573.646619</v>
      </c>
      <c r="T534" s="93">
        <v>250.0</v>
      </c>
      <c r="U534" s="91">
        <v>1585.166268</v>
      </c>
      <c r="V534" s="95"/>
      <c r="W534" s="97">
        <v>0.1</v>
      </c>
      <c r="X534" s="99">
        <v>0.099</v>
      </c>
      <c r="Y534" s="100">
        <v>5.0</v>
      </c>
      <c r="Z534" s="100">
        <v>2.0</v>
      </c>
      <c r="AA534" s="97">
        <v>0.0027</v>
      </c>
      <c r="AB534" s="100">
        <v>0.55</v>
      </c>
      <c r="AC534" s="102" t="s">
        <v>1277</v>
      </c>
      <c r="AD534" s="102" t="s">
        <v>1586</v>
      </c>
      <c r="AE534" s="100" t="s">
        <v>110</v>
      </c>
      <c r="AF534" s="103">
        <v>41695.0</v>
      </c>
      <c r="AG534" s="100">
        <v>11.77</v>
      </c>
      <c r="AH534" s="100">
        <v>0.05</v>
      </c>
      <c r="AI534" s="103">
        <v>46022.0</v>
      </c>
      <c r="AJ534" s="100">
        <v>0.0629</v>
      </c>
      <c r="AK534" s="102" t="s">
        <v>160</v>
      </c>
      <c r="AL534" s="104"/>
      <c r="AM534" s="102" t="s">
        <v>2029</v>
      </c>
      <c r="AN534" s="100">
        <v>5160.0</v>
      </c>
      <c r="AO534" s="102" t="s">
        <v>110</v>
      </c>
      <c r="AP534" s="102" t="s">
        <v>110</v>
      </c>
      <c r="AQ534" s="102">
        <v>3.66303</v>
      </c>
      <c r="AR534" s="102">
        <v>17.0</v>
      </c>
      <c r="AS534" s="102">
        <v>0.1231981</v>
      </c>
      <c r="AT534" s="99">
        <v>0.0996</v>
      </c>
      <c r="AU534" s="102" t="s">
        <v>110</v>
      </c>
      <c r="AV534" s="109" t="s">
        <v>2035</v>
      </c>
      <c r="AW534" s="102" t="s">
        <v>2031</v>
      </c>
      <c r="AX534" s="110" t="s">
        <v>1785</v>
      </c>
      <c r="AY534" s="110" t="s">
        <v>118</v>
      </c>
      <c r="AZ534" s="110" t="s">
        <v>2032</v>
      </c>
    </row>
    <row r="535">
      <c r="A535" s="38">
        <v>531.0</v>
      </c>
      <c r="B535" s="135" t="s">
        <v>2036</v>
      </c>
      <c r="C535" s="82" t="str">
        <f t="shared" si="11"/>
        <v>View</v>
      </c>
      <c r="D535" s="38" t="s">
        <v>2037</v>
      </c>
      <c r="E535" s="83">
        <v>0.8411</v>
      </c>
      <c r="F535" s="87" t="str">
        <f t="shared" si="12"/>
        <v>Emerging Markets Bond</v>
      </c>
      <c r="G535" s="71">
        <v>0.0236</v>
      </c>
      <c r="H535" s="72">
        <v>0.0078</v>
      </c>
      <c r="I535" s="72">
        <v>0.1592</v>
      </c>
      <c r="J535" s="72">
        <v>0.4446</v>
      </c>
      <c r="K535" s="72">
        <v>0.7574</v>
      </c>
      <c r="L535" s="72">
        <v>0.3204</v>
      </c>
      <c r="M535" s="72">
        <v>0.4863</v>
      </c>
      <c r="N535" s="73">
        <v>0.2603</v>
      </c>
      <c r="O535" s="73">
        <v>1.4859</v>
      </c>
      <c r="P535" s="73">
        <v>0.3961</v>
      </c>
      <c r="Q535" s="72">
        <v>0.4424</v>
      </c>
      <c r="R535" s="89">
        <v>1.07</v>
      </c>
      <c r="S535" s="91" t="s">
        <v>110</v>
      </c>
      <c r="T535" s="93">
        <v>253.0</v>
      </c>
      <c r="U535" s="91">
        <v>302.734159</v>
      </c>
      <c r="V535" s="95"/>
      <c r="W535" s="97">
        <v>0.11</v>
      </c>
      <c r="X535" s="99">
        <v>0.0877</v>
      </c>
      <c r="Y535" s="100">
        <v>1.0</v>
      </c>
      <c r="Z535" s="100">
        <v>20.0</v>
      </c>
      <c r="AA535" s="97">
        <v>0.0111</v>
      </c>
      <c r="AB535" s="100">
        <v>1.67</v>
      </c>
      <c r="AC535" s="102" t="s">
        <v>1277</v>
      </c>
      <c r="AD535" s="102" t="s">
        <v>2038</v>
      </c>
      <c r="AE535" s="100" t="s">
        <v>110</v>
      </c>
      <c r="AF535" s="103">
        <v>34235.0</v>
      </c>
      <c r="AG535" s="100">
        <v>23.02</v>
      </c>
      <c r="AH535" s="100">
        <v>7.08</v>
      </c>
      <c r="AI535" s="103">
        <v>46006.0</v>
      </c>
      <c r="AJ535" s="100">
        <v>0.3525</v>
      </c>
      <c r="AK535" s="102" t="s">
        <v>160</v>
      </c>
      <c r="AL535" s="102" t="s">
        <v>618</v>
      </c>
      <c r="AM535" s="102" t="s">
        <v>2029</v>
      </c>
      <c r="AN535" s="100">
        <v>5160.0</v>
      </c>
      <c r="AO535" s="102" t="s">
        <v>110</v>
      </c>
      <c r="AP535" s="102" t="s">
        <v>110</v>
      </c>
      <c r="AQ535" s="102" t="s">
        <v>110</v>
      </c>
      <c r="AR535" s="102">
        <v>15.0</v>
      </c>
      <c r="AS535" s="102" t="s">
        <v>110</v>
      </c>
      <c r="AT535" s="99">
        <v>0.081</v>
      </c>
      <c r="AU535" s="102" t="s">
        <v>110</v>
      </c>
      <c r="AV535" s="109" t="s">
        <v>2039</v>
      </c>
      <c r="AW535" s="102" t="s">
        <v>2031</v>
      </c>
      <c r="AX535" s="110" t="s">
        <v>1785</v>
      </c>
      <c r="AY535" s="110" t="s">
        <v>620</v>
      </c>
      <c r="AZ535" s="110" t="s">
        <v>2032</v>
      </c>
    </row>
    <row r="536">
      <c r="A536" s="38">
        <v>532.0</v>
      </c>
      <c r="B536" s="135" t="s">
        <v>2040</v>
      </c>
      <c r="C536" s="82" t="str">
        <f t="shared" si="11"/>
        <v>View</v>
      </c>
      <c r="D536" s="38" t="s">
        <v>2041</v>
      </c>
      <c r="E536" s="83">
        <v>1.1446</v>
      </c>
      <c r="F536" s="87" t="str">
        <f t="shared" si="12"/>
        <v>Emerging Markets Bond</v>
      </c>
      <c r="G536" s="71">
        <v>0.0086</v>
      </c>
      <c r="H536" s="72">
        <v>0.0083</v>
      </c>
      <c r="I536" s="72">
        <v>0.0822</v>
      </c>
      <c r="J536" s="72">
        <v>0.1635</v>
      </c>
      <c r="K536" s="72">
        <v>0.3909</v>
      </c>
      <c r="L536" s="72">
        <v>0.1284</v>
      </c>
      <c r="M536" s="72">
        <v>0.2261</v>
      </c>
      <c r="N536" s="73">
        <v>0.1021</v>
      </c>
      <c r="O536" s="73">
        <v>1.8346</v>
      </c>
      <c r="P536" s="73">
        <v>0.1358</v>
      </c>
      <c r="Q536" s="72">
        <v>0.2127</v>
      </c>
      <c r="R536" s="89">
        <v>1.03</v>
      </c>
      <c r="S536" s="91">
        <v>97.750917</v>
      </c>
      <c r="T536" s="93">
        <v>257.0</v>
      </c>
      <c r="U536" s="91">
        <v>819.386438</v>
      </c>
      <c r="V536" s="95"/>
      <c r="W536" s="97">
        <v>0.06</v>
      </c>
      <c r="X536" s="99">
        <v>0.0585</v>
      </c>
      <c r="Y536" s="100">
        <v>16.0</v>
      </c>
      <c r="Z536" s="100">
        <v>28.0</v>
      </c>
      <c r="AA536" s="97">
        <v>0.0028</v>
      </c>
      <c r="AB536" s="100">
        <v>0.9</v>
      </c>
      <c r="AC536" s="102" t="s">
        <v>1277</v>
      </c>
      <c r="AD536" s="104"/>
      <c r="AE536" s="100" t="s">
        <v>110</v>
      </c>
      <c r="AF536" s="103">
        <v>42562.0</v>
      </c>
      <c r="AG536" s="100">
        <v>9.4</v>
      </c>
      <c r="AH536" s="100">
        <v>9.4</v>
      </c>
      <c r="AI536" s="103">
        <v>46020.0</v>
      </c>
      <c r="AJ536" s="100">
        <v>0.0696</v>
      </c>
      <c r="AK536" s="102" t="s">
        <v>160</v>
      </c>
      <c r="AL536" s="104"/>
      <c r="AM536" s="102" t="s">
        <v>2029</v>
      </c>
      <c r="AN536" s="100">
        <v>5160.0</v>
      </c>
      <c r="AO536" s="102" t="s">
        <v>110</v>
      </c>
      <c r="AP536" s="102" t="s">
        <v>110</v>
      </c>
      <c r="AQ536" s="102">
        <v>4.71</v>
      </c>
      <c r="AR536" s="102">
        <v>14.0</v>
      </c>
      <c r="AS536" s="102">
        <v>0.0934</v>
      </c>
      <c r="AT536" s="99">
        <v>0.0773</v>
      </c>
      <c r="AU536" s="102" t="s">
        <v>110</v>
      </c>
      <c r="AV536" s="109" t="s">
        <v>2042</v>
      </c>
      <c r="AW536" s="102" t="s">
        <v>2031</v>
      </c>
      <c r="AX536" s="110" t="s">
        <v>1785</v>
      </c>
      <c r="AY536" s="110" t="s">
        <v>118</v>
      </c>
      <c r="AZ536" s="110" t="s">
        <v>2032</v>
      </c>
    </row>
    <row r="537">
      <c r="A537" s="38">
        <v>533.0</v>
      </c>
      <c r="B537" s="135" t="s">
        <v>2043</v>
      </c>
      <c r="C537" s="82" t="str">
        <f t="shared" si="11"/>
        <v>View</v>
      </c>
      <c r="D537" s="38" t="s">
        <v>2044</v>
      </c>
      <c r="E537" s="83">
        <v>1.0494</v>
      </c>
      <c r="F537" s="87" t="str">
        <f t="shared" si="12"/>
        <v>Emerging Markets Bond</v>
      </c>
      <c r="G537" s="71">
        <v>0.0218</v>
      </c>
      <c r="H537" s="72">
        <v>0.0203</v>
      </c>
      <c r="I537" s="72">
        <v>0.1128</v>
      </c>
      <c r="J537" s="72">
        <v>0.3695</v>
      </c>
      <c r="K537" s="72">
        <v>0.7096</v>
      </c>
      <c r="L537" s="72">
        <v>0.2466</v>
      </c>
      <c r="M537" s="72">
        <v>0.3368</v>
      </c>
      <c r="N537" s="73">
        <v>0.1698</v>
      </c>
      <c r="O537" s="73">
        <v>1.9006</v>
      </c>
      <c r="P537" s="73">
        <v>0.2501</v>
      </c>
      <c r="Q537" s="72">
        <v>0.3222</v>
      </c>
      <c r="R537" s="89">
        <v>0.96</v>
      </c>
      <c r="S537" s="91" t="s">
        <v>110</v>
      </c>
      <c r="T537" s="93">
        <v>484.0</v>
      </c>
      <c r="U537" s="91">
        <v>357.0865</v>
      </c>
      <c r="V537" s="95"/>
      <c r="W537" s="97">
        <v>0.1062</v>
      </c>
      <c r="X537" s="99">
        <v>0.0957</v>
      </c>
      <c r="Y537" s="100">
        <v>20.0</v>
      </c>
      <c r="Z537" s="100">
        <v>40.0</v>
      </c>
      <c r="AA537" s="97">
        <v>0.0089</v>
      </c>
      <c r="AB537" s="100">
        <v>1.49</v>
      </c>
      <c r="AC537" s="102" t="s">
        <v>1277</v>
      </c>
      <c r="AD537" s="102" t="s">
        <v>2045</v>
      </c>
      <c r="AE537" s="100">
        <v>10.1</v>
      </c>
      <c r="AF537" s="103">
        <v>39196.0</v>
      </c>
      <c r="AG537" s="100">
        <v>8.54</v>
      </c>
      <c r="AH537" s="100">
        <v>3.46</v>
      </c>
      <c r="AI537" s="103">
        <v>46010.0</v>
      </c>
      <c r="AJ537" s="100">
        <v>0.13</v>
      </c>
      <c r="AK537" s="102" t="s">
        <v>128</v>
      </c>
      <c r="AL537" s="102" t="s">
        <v>618</v>
      </c>
      <c r="AM537" s="102" t="s">
        <v>2029</v>
      </c>
      <c r="AN537" s="100">
        <v>5160.0</v>
      </c>
      <c r="AO537" s="102" t="s">
        <v>110</v>
      </c>
      <c r="AP537" s="102" t="s">
        <v>110</v>
      </c>
      <c r="AQ537" s="102" t="s">
        <v>110</v>
      </c>
      <c r="AR537" s="102">
        <v>14.0</v>
      </c>
      <c r="AS537" s="102" t="s">
        <v>110</v>
      </c>
      <c r="AT537" s="99">
        <v>0.0987</v>
      </c>
      <c r="AU537" s="102" t="s">
        <v>110</v>
      </c>
      <c r="AV537" s="109" t="s">
        <v>2046</v>
      </c>
      <c r="AW537" s="102" t="s">
        <v>2031</v>
      </c>
      <c r="AX537" s="110" t="s">
        <v>1785</v>
      </c>
      <c r="AY537" s="110" t="s">
        <v>620</v>
      </c>
      <c r="AZ537" s="110" t="s">
        <v>2032</v>
      </c>
    </row>
    <row r="538">
      <c r="A538" s="38">
        <v>534.0</v>
      </c>
      <c r="B538" s="135" t="s">
        <v>2047</v>
      </c>
      <c r="C538" s="82" t="str">
        <f t="shared" si="11"/>
        <v>View</v>
      </c>
      <c r="D538" s="38" t="s">
        <v>2048</v>
      </c>
      <c r="E538" s="83">
        <v>1.1005</v>
      </c>
      <c r="F538" s="87" t="str">
        <f t="shared" si="12"/>
        <v>Emerging Markets Bond</v>
      </c>
      <c r="G538" s="71">
        <v>0.005</v>
      </c>
      <c r="H538" s="72">
        <v>7.0E-4</v>
      </c>
      <c r="I538" s="72">
        <v>0.0731</v>
      </c>
      <c r="J538" s="72">
        <v>0.1284</v>
      </c>
      <c r="K538" s="72">
        <v>0.4014</v>
      </c>
      <c r="L538" s="72">
        <v>0.1763</v>
      </c>
      <c r="M538" s="72">
        <v>0.2126</v>
      </c>
      <c r="N538" s="73">
        <v>0.0691</v>
      </c>
      <c r="O538" s="73">
        <v>1.863</v>
      </c>
      <c r="P538" s="73">
        <v>0.0973</v>
      </c>
      <c r="Q538" s="72">
        <v>0.2584</v>
      </c>
      <c r="R538" s="89">
        <v>0.81</v>
      </c>
      <c r="S538" s="91">
        <v>66.119793</v>
      </c>
      <c r="T538" s="93">
        <v>665.0</v>
      </c>
      <c r="U538" s="91">
        <v>539.396978</v>
      </c>
      <c r="V538" s="95"/>
      <c r="W538" s="97">
        <v>0.0647</v>
      </c>
      <c r="X538" s="99">
        <v>0.0651</v>
      </c>
      <c r="Y538" s="100">
        <v>64.0</v>
      </c>
      <c r="Z538" s="100">
        <v>17.0</v>
      </c>
      <c r="AA538" s="97">
        <v>0.0046</v>
      </c>
      <c r="AB538" s="100">
        <v>1.12</v>
      </c>
      <c r="AC538" s="102" t="s">
        <v>1277</v>
      </c>
      <c r="AD538" s="102" t="s">
        <v>2028</v>
      </c>
      <c r="AE538" s="100" t="s">
        <v>110</v>
      </c>
      <c r="AF538" s="103">
        <v>41002.0</v>
      </c>
      <c r="AG538" s="100">
        <v>13.76</v>
      </c>
      <c r="AH538" s="100">
        <v>0.42</v>
      </c>
      <c r="AI538" s="103">
        <v>46010.0</v>
      </c>
      <c r="AJ538" s="100">
        <v>0.2092</v>
      </c>
      <c r="AK538" s="102" t="s">
        <v>160</v>
      </c>
      <c r="AL538" s="102" t="s">
        <v>169</v>
      </c>
      <c r="AM538" s="102" t="s">
        <v>2029</v>
      </c>
      <c r="AN538" s="100">
        <v>5160.0</v>
      </c>
      <c r="AO538" s="102" t="s">
        <v>110</v>
      </c>
      <c r="AP538" s="102" t="s">
        <v>110</v>
      </c>
      <c r="AQ538" s="102">
        <v>5.00767</v>
      </c>
      <c r="AR538" s="102">
        <v>15.0</v>
      </c>
      <c r="AS538" s="102">
        <v>0.0718</v>
      </c>
      <c r="AT538" s="99">
        <v>0.0685</v>
      </c>
      <c r="AU538" s="102" t="s">
        <v>110</v>
      </c>
      <c r="AV538" s="109" t="s">
        <v>2049</v>
      </c>
      <c r="AW538" s="102" t="s">
        <v>2031</v>
      </c>
      <c r="AX538" s="110" t="s">
        <v>1785</v>
      </c>
      <c r="AY538" s="110" t="s">
        <v>132</v>
      </c>
      <c r="AZ538" s="110" t="s">
        <v>2032</v>
      </c>
    </row>
    <row r="539">
      <c r="A539" s="38">
        <v>535.0</v>
      </c>
      <c r="B539" s="135" t="s">
        <v>2029</v>
      </c>
      <c r="C539" s="82" t="str">
        <f t="shared" si="11"/>
        <v>View</v>
      </c>
      <c r="D539" s="38" t="s">
        <v>2050</v>
      </c>
      <c r="E539" s="83">
        <v>0.7022</v>
      </c>
      <c r="F539" s="87" t="str">
        <f t="shared" si="12"/>
        <v>Emerging Markets Bond</v>
      </c>
      <c r="G539" s="71">
        <v>0.0039</v>
      </c>
      <c r="H539" s="72">
        <v>0.0018</v>
      </c>
      <c r="I539" s="72">
        <v>0.0692</v>
      </c>
      <c r="J539" s="72">
        <v>0.1347</v>
      </c>
      <c r="K539" s="72">
        <v>0.3215</v>
      </c>
      <c r="L539" s="72">
        <v>0.2259</v>
      </c>
      <c r="M539" s="72">
        <v>0.064</v>
      </c>
      <c r="N539" s="73">
        <v>-0.2137</v>
      </c>
      <c r="O539" s="73">
        <v>1.199</v>
      </c>
      <c r="P539" s="73">
        <v>-0.3036</v>
      </c>
      <c r="Q539" s="72">
        <v>0.2875</v>
      </c>
      <c r="R539" s="89">
        <v>0.2</v>
      </c>
      <c r="S539" s="91">
        <v>1862.227702</v>
      </c>
      <c r="T539" s="93">
        <v>661.0</v>
      </c>
      <c r="U539" s="91">
        <v>16574.74087</v>
      </c>
      <c r="V539" s="100" t="s">
        <v>156</v>
      </c>
      <c r="W539" s="97">
        <v>0.0548</v>
      </c>
      <c r="X539" s="99">
        <v>0.0497</v>
      </c>
      <c r="Y539" s="100">
        <v>60.0</v>
      </c>
      <c r="Z539" s="100">
        <v>58.0</v>
      </c>
      <c r="AA539" s="97">
        <v>0.0051</v>
      </c>
      <c r="AB539" s="100">
        <v>1.38</v>
      </c>
      <c r="AC539" s="102" t="s">
        <v>1277</v>
      </c>
      <c r="AD539" s="102" t="s">
        <v>2028</v>
      </c>
      <c r="AE539" s="100" t="s">
        <v>110</v>
      </c>
      <c r="AF539" s="103">
        <v>39433.0</v>
      </c>
      <c r="AG539" s="100">
        <v>14.51</v>
      </c>
      <c r="AH539" s="100">
        <v>0.42</v>
      </c>
      <c r="AI539" s="103">
        <v>46010.0</v>
      </c>
      <c r="AJ539" s="100">
        <v>0.3829</v>
      </c>
      <c r="AK539" s="102" t="s">
        <v>160</v>
      </c>
      <c r="AL539" s="102" t="s">
        <v>279</v>
      </c>
      <c r="AM539" s="102" t="s">
        <v>2029</v>
      </c>
      <c r="AN539" s="100">
        <v>5160.0</v>
      </c>
      <c r="AO539" s="102" t="s">
        <v>110</v>
      </c>
      <c r="AP539" s="102" t="s">
        <v>110</v>
      </c>
      <c r="AQ539" s="102">
        <v>6.78836</v>
      </c>
      <c r="AR539" s="102">
        <v>13.0</v>
      </c>
      <c r="AS539" s="102">
        <v>0.0593</v>
      </c>
      <c r="AT539" s="99">
        <v>0.0565</v>
      </c>
      <c r="AU539" s="102" t="s">
        <v>110</v>
      </c>
      <c r="AV539" s="109" t="s">
        <v>2051</v>
      </c>
      <c r="AW539" s="102" t="s">
        <v>2031</v>
      </c>
      <c r="AX539" s="110" t="s">
        <v>1785</v>
      </c>
      <c r="AY539" s="110" t="s">
        <v>132</v>
      </c>
      <c r="AZ539" s="110" t="s">
        <v>2032</v>
      </c>
    </row>
    <row r="540">
      <c r="A540" s="38">
        <v>536.0</v>
      </c>
      <c r="B540" s="135" t="s">
        <v>2052</v>
      </c>
      <c r="C540" s="82" t="str">
        <f t="shared" si="11"/>
        <v>View</v>
      </c>
      <c r="D540" s="38" t="s">
        <v>2053</v>
      </c>
      <c r="E540" s="83">
        <v>0.7859</v>
      </c>
      <c r="F540" s="87" t="str">
        <f t="shared" si="12"/>
        <v>Emerging-Markets Local-Currency Bond</v>
      </c>
      <c r="G540" s="71">
        <v>0.01</v>
      </c>
      <c r="H540" s="72">
        <v>0.002</v>
      </c>
      <c r="I540" s="72">
        <v>0.0449</v>
      </c>
      <c r="J540" s="72">
        <v>0.1737</v>
      </c>
      <c r="K540" s="72">
        <v>0.2966</v>
      </c>
      <c r="L540" s="72">
        <v>0.0786</v>
      </c>
      <c r="M540" s="72">
        <v>0.2104</v>
      </c>
      <c r="N540" s="73">
        <v>0.1104</v>
      </c>
      <c r="O540" s="73">
        <v>1.748</v>
      </c>
      <c r="P540" s="73">
        <v>0.1647</v>
      </c>
      <c r="Q540" s="72">
        <v>0.1429</v>
      </c>
      <c r="R540" s="89">
        <v>1.49</v>
      </c>
      <c r="S540" s="91">
        <v>-8.592919</v>
      </c>
      <c r="T540" s="93">
        <v>1554.0</v>
      </c>
      <c r="U540" s="91">
        <v>668.554349</v>
      </c>
      <c r="V540" s="95"/>
      <c r="W540" s="97">
        <v>0.08</v>
      </c>
      <c r="X540" s="99">
        <v>0.0743</v>
      </c>
      <c r="Y540" s="100">
        <v>88.0</v>
      </c>
      <c r="Z540" s="100">
        <v>60.0</v>
      </c>
      <c r="AA540" s="97">
        <v>0.0032</v>
      </c>
      <c r="AB540" s="100">
        <v>0.64</v>
      </c>
      <c r="AC540" s="102" t="s">
        <v>1277</v>
      </c>
      <c r="AD540" s="102" t="s">
        <v>1586</v>
      </c>
      <c r="AE540" s="100" t="s">
        <v>110</v>
      </c>
      <c r="AF540" s="103">
        <v>38503.0</v>
      </c>
      <c r="AG540" s="100">
        <v>9.17</v>
      </c>
      <c r="AH540" s="100">
        <v>5.09</v>
      </c>
      <c r="AI540" s="103">
        <v>46022.0</v>
      </c>
      <c r="AJ540" s="100">
        <v>0.0538</v>
      </c>
      <c r="AK540" s="102" t="s">
        <v>1292</v>
      </c>
      <c r="AL540" s="104"/>
      <c r="AM540" s="102" t="s">
        <v>2054</v>
      </c>
      <c r="AN540" s="100">
        <v>5170.0</v>
      </c>
      <c r="AO540" s="102" t="s">
        <v>110</v>
      </c>
      <c r="AP540" s="102" t="s">
        <v>110</v>
      </c>
      <c r="AQ540" s="102">
        <v>1.09385</v>
      </c>
      <c r="AR540" s="102">
        <v>12.0</v>
      </c>
      <c r="AS540" s="102">
        <v>0.0879341</v>
      </c>
      <c r="AT540" s="99">
        <v>0.0727</v>
      </c>
      <c r="AU540" s="102" t="s">
        <v>110</v>
      </c>
      <c r="AV540" s="109" t="s">
        <v>2055</v>
      </c>
      <c r="AW540" s="102" t="s">
        <v>2056</v>
      </c>
      <c r="AX540" s="110" t="s">
        <v>1785</v>
      </c>
      <c r="AY540" s="110" t="s">
        <v>118</v>
      </c>
      <c r="AZ540" s="110" t="s">
        <v>2057</v>
      </c>
    </row>
    <row r="541">
      <c r="A541" s="38">
        <v>537.0</v>
      </c>
      <c r="B541" s="135" t="s">
        <v>2058</v>
      </c>
      <c r="C541" s="82" t="str">
        <f t="shared" si="11"/>
        <v>View</v>
      </c>
      <c r="D541" s="38" t="s">
        <v>2059</v>
      </c>
      <c r="E541" s="83">
        <v>0.8838</v>
      </c>
      <c r="F541" s="87" t="str">
        <f t="shared" si="12"/>
        <v>Emerging-Markets Local-Currency Bond</v>
      </c>
      <c r="G541" s="71">
        <v>0.016</v>
      </c>
      <c r="H541" s="72">
        <v>0.0038</v>
      </c>
      <c r="I541" s="72">
        <v>0.0745</v>
      </c>
      <c r="J541" s="72">
        <v>0.2307</v>
      </c>
      <c r="K541" s="72">
        <v>0.4129</v>
      </c>
      <c r="L541" s="72">
        <v>0.1459</v>
      </c>
      <c r="M541" s="72">
        <v>0.2178</v>
      </c>
      <c r="N541" s="73">
        <v>0.0797</v>
      </c>
      <c r="O541" s="73">
        <v>1.6889</v>
      </c>
      <c r="P541" s="73">
        <v>0.116</v>
      </c>
      <c r="Q541" s="72">
        <v>0.2337</v>
      </c>
      <c r="R541" s="89">
        <v>0.93</v>
      </c>
      <c r="S541" s="91">
        <v>856.487776</v>
      </c>
      <c r="T541" s="93">
        <v>1942.0</v>
      </c>
      <c r="U541" s="91">
        <v>2698.29991</v>
      </c>
      <c r="V541" s="95"/>
      <c r="W541" s="97">
        <v>0.0692</v>
      </c>
      <c r="X541" s="99">
        <v>0.0669</v>
      </c>
      <c r="Y541" s="100">
        <v>10.0</v>
      </c>
      <c r="Z541" s="100">
        <v>3.0</v>
      </c>
      <c r="AA541" s="97">
        <v>0.0043</v>
      </c>
      <c r="AB541" s="100">
        <v>1.17</v>
      </c>
      <c r="AC541" s="102" t="s">
        <v>1277</v>
      </c>
      <c r="AD541" s="102" t="s">
        <v>1586</v>
      </c>
      <c r="AE541" s="100" t="s">
        <v>110</v>
      </c>
      <c r="AF541" s="103">
        <v>39080.0</v>
      </c>
      <c r="AG541" s="100">
        <v>9.17</v>
      </c>
      <c r="AH541" s="100">
        <v>5.75</v>
      </c>
      <c r="AI541" s="103">
        <v>46022.0</v>
      </c>
      <c r="AJ541" s="100">
        <v>0.0366</v>
      </c>
      <c r="AK541" s="102" t="s">
        <v>1292</v>
      </c>
      <c r="AL541" s="104"/>
      <c r="AM541" s="102" t="s">
        <v>2054</v>
      </c>
      <c r="AN541" s="100">
        <v>5170.0</v>
      </c>
      <c r="AO541" s="102" t="s">
        <v>110</v>
      </c>
      <c r="AP541" s="102" t="s">
        <v>110</v>
      </c>
      <c r="AQ541" s="102">
        <v>6.6019</v>
      </c>
      <c r="AR541" s="102">
        <v>11.0</v>
      </c>
      <c r="AS541" s="102">
        <v>0.0873539</v>
      </c>
      <c r="AT541" s="99">
        <v>0.0758</v>
      </c>
      <c r="AU541" s="102" t="s">
        <v>110</v>
      </c>
      <c r="AV541" s="109" t="s">
        <v>2060</v>
      </c>
      <c r="AW541" s="102" t="s">
        <v>2056</v>
      </c>
      <c r="AX541" s="110" t="s">
        <v>1785</v>
      </c>
      <c r="AY541" s="110" t="s">
        <v>118</v>
      </c>
      <c r="AZ541" s="110" t="s">
        <v>2057</v>
      </c>
    </row>
    <row r="542">
      <c r="A542" s="38">
        <v>538.0</v>
      </c>
      <c r="B542" s="135" t="s">
        <v>2061</v>
      </c>
      <c r="C542" s="82" t="str">
        <f t="shared" si="11"/>
        <v>View</v>
      </c>
      <c r="D542" s="38" t="s">
        <v>2062</v>
      </c>
      <c r="E542" s="83">
        <v>0.8885</v>
      </c>
      <c r="F542" s="87" t="str">
        <f t="shared" si="12"/>
        <v>Emerging-Markets Local-Currency Bond</v>
      </c>
      <c r="G542" s="71">
        <v>0.0101</v>
      </c>
      <c r="H542" s="72">
        <v>0.0054</v>
      </c>
      <c r="I542" s="72">
        <v>0.0926</v>
      </c>
      <c r="J542" s="72">
        <v>0.2628</v>
      </c>
      <c r="K542" s="72">
        <v>0.4294</v>
      </c>
      <c r="L542" s="72">
        <v>0.1913</v>
      </c>
      <c r="M542" s="72">
        <v>0.1649</v>
      </c>
      <c r="N542" s="73">
        <v>-0.0148</v>
      </c>
      <c r="O542" s="73">
        <v>1.6353</v>
      </c>
      <c r="P542" s="73">
        <v>-0.0202</v>
      </c>
      <c r="Q542" s="72">
        <v>0.2803</v>
      </c>
      <c r="R542" s="89">
        <v>0.58</v>
      </c>
      <c r="S542" s="91">
        <v>331.695998</v>
      </c>
      <c r="T542" s="93">
        <v>272.0</v>
      </c>
      <c r="U542" s="91">
        <v>1432.651318</v>
      </c>
      <c r="V542" s="95"/>
      <c r="W542" s="97">
        <v>0.09</v>
      </c>
      <c r="X542" s="99">
        <v>0.1059</v>
      </c>
      <c r="Y542" s="100">
        <v>6.0</v>
      </c>
      <c r="Z542" s="100">
        <v>1.0</v>
      </c>
      <c r="AA542" s="97">
        <v>0.0045</v>
      </c>
      <c r="AB542" s="100">
        <v>1.22</v>
      </c>
      <c r="AC542" s="102" t="s">
        <v>1277</v>
      </c>
      <c r="AD542" s="102" t="s">
        <v>2045</v>
      </c>
      <c r="AE542" s="100" t="s">
        <v>110</v>
      </c>
      <c r="AF542" s="103">
        <v>40147.0</v>
      </c>
      <c r="AG542" s="100">
        <v>4.51</v>
      </c>
      <c r="AH542" s="100">
        <v>1.0</v>
      </c>
      <c r="AI542" s="103">
        <v>46024.0</v>
      </c>
      <c r="AJ542" s="100">
        <v>0.0093</v>
      </c>
      <c r="AK542" s="102" t="s">
        <v>160</v>
      </c>
      <c r="AL542" s="104"/>
      <c r="AM542" s="102" t="s">
        <v>2054</v>
      </c>
      <c r="AN542" s="100">
        <v>5170.0</v>
      </c>
      <c r="AO542" s="102" t="s">
        <v>110</v>
      </c>
      <c r="AP542" s="102" t="s">
        <v>110</v>
      </c>
      <c r="AQ542" s="102" t="s">
        <v>110</v>
      </c>
      <c r="AR542" s="102">
        <v>13.0</v>
      </c>
      <c r="AS542" s="102" t="s">
        <v>110</v>
      </c>
      <c r="AT542" s="99">
        <v>0.0751</v>
      </c>
      <c r="AU542" s="102" t="s">
        <v>110</v>
      </c>
      <c r="AV542" s="109" t="s">
        <v>2063</v>
      </c>
      <c r="AW542" s="102" t="s">
        <v>2056</v>
      </c>
      <c r="AX542" s="110" t="s">
        <v>1785</v>
      </c>
      <c r="AY542" s="110" t="s">
        <v>118</v>
      </c>
      <c r="AZ542" s="110" t="s">
        <v>2057</v>
      </c>
    </row>
    <row r="543">
      <c r="A543" s="38">
        <v>539.0</v>
      </c>
      <c r="B543" s="135" t="s">
        <v>2064</v>
      </c>
      <c r="C543" s="82" t="str">
        <f t="shared" si="11"/>
        <v>View</v>
      </c>
      <c r="D543" s="38" t="s">
        <v>2065</v>
      </c>
      <c r="E543" s="83">
        <v>0.5935</v>
      </c>
      <c r="F543" s="87" t="str">
        <f t="shared" si="12"/>
        <v>Emerging-Markets Local-Currency Bond</v>
      </c>
      <c r="G543" s="71">
        <v>0.0085</v>
      </c>
      <c r="H543" s="72">
        <v>0.0054</v>
      </c>
      <c r="I543" s="72">
        <v>0.0536</v>
      </c>
      <c r="J543" s="72">
        <v>0.2185</v>
      </c>
      <c r="K543" s="72">
        <v>0.3527</v>
      </c>
      <c r="L543" s="72">
        <v>0.2373</v>
      </c>
      <c r="M543" s="72">
        <v>0.0473</v>
      </c>
      <c r="N543" s="73">
        <v>-0.223</v>
      </c>
      <c r="O543" s="73">
        <v>1.1424</v>
      </c>
      <c r="P543" s="73">
        <v>-0.3651</v>
      </c>
      <c r="Q543" s="72">
        <v>0.3044</v>
      </c>
      <c r="R543" s="89">
        <v>0.14</v>
      </c>
      <c r="S543" s="91">
        <v>123.315937</v>
      </c>
      <c r="T543" s="93">
        <v>99.0</v>
      </c>
      <c r="U543" s="91">
        <v>305.766801</v>
      </c>
      <c r="V543" s="95"/>
      <c r="W543" s="97">
        <v>0.0615</v>
      </c>
      <c r="X543" s="99">
        <v>0.0564</v>
      </c>
      <c r="Y543" s="100">
        <v>24.0</v>
      </c>
      <c r="Z543" s="100">
        <v>19.0</v>
      </c>
      <c r="AA543" s="97">
        <v>0.0063</v>
      </c>
      <c r="AB543" s="100">
        <v>1.28</v>
      </c>
      <c r="AC543" s="102" t="s">
        <v>1277</v>
      </c>
      <c r="AD543" s="102" t="s">
        <v>2045</v>
      </c>
      <c r="AE543" s="100" t="s">
        <v>110</v>
      </c>
      <c r="AF543" s="103">
        <v>41947.0</v>
      </c>
      <c r="AG543" s="100">
        <v>11.17</v>
      </c>
      <c r="AH543" s="100">
        <v>6.84</v>
      </c>
      <c r="AI543" s="103">
        <v>46003.0</v>
      </c>
      <c r="AJ543" s="100">
        <v>0.1425</v>
      </c>
      <c r="AK543" s="102" t="s">
        <v>160</v>
      </c>
      <c r="AL543" s="102" t="s">
        <v>279</v>
      </c>
      <c r="AM543" s="102" t="s">
        <v>2054</v>
      </c>
      <c r="AN543" s="100">
        <v>5170.0</v>
      </c>
      <c r="AO543" s="102" t="s">
        <v>110</v>
      </c>
      <c r="AP543" s="102" t="s">
        <v>110</v>
      </c>
      <c r="AQ543" s="102">
        <v>5.21</v>
      </c>
      <c r="AR543" s="102">
        <v>11.0</v>
      </c>
      <c r="AS543" s="102" t="s">
        <v>110</v>
      </c>
      <c r="AT543" s="99">
        <v>0.0736</v>
      </c>
      <c r="AU543" s="102" t="s">
        <v>110</v>
      </c>
      <c r="AV543" s="109" t="s">
        <v>2066</v>
      </c>
      <c r="AW543" s="102" t="s">
        <v>2056</v>
      </c>
      <c r="AX543" s="110" t="s">
        <v>1785</v>
      </c>
      <c r="AY543" s="110" t="s">
        <v>132</v>
      </c>
      <c r="AZ543" s="110" t="s">
        <v>2057</v>
      </c>
    </row>
    <row r="544">
      <c r="A544" s="38">
        <v>540.0</v>
      </c>
      <c r="B544" s="135" t="s">
        <v>2067</v>
      </c>
      <c r="C544" s="82" t="str">
        <f t="shared" si="11"/>
        <v>View</v>
      </c>
      <c r="D544" s="38" t="s">
        <v>2068</v>
      </c>
      <c r="E544" s="83">
        <v>0.4819</v>
      </c>
      <c r="F544" s="87" t="str">
        <f t="shared" si="12"/>
        <v>Emerging-Markets Local-Currency Bond</v>
      </c>
      <c r="G544" s="71">
        <v>0.003</v>
      </c>
      <c r="H544" s="72">
        <v>0.0035</v>
      </c>
      <c r="I544" s="72">
        <v>0.0564</v>
      </c>
      <c r="J544" s="72">
        <v>0.1901</v>
      </c>
      <c r="K544" s="72">
        <v>0.2823</v>
      </c>
      <c r="L544" s="72">
        <v>0.1969</v>
      </c>
      <c r="M544" s="72">
        <v>0.0366</v>
      </c>
      <c r="N544" s="73">
        <v>-0.2685</v>
      </c>
      <c r="O544" s="73">
        <v>0.8265</v>
      </c>
      <c r="P544" s="73">
        <v>-0.3948</v>
      </c>
      <c r="Q544" s="72">
        <v>0.2786</v>
      </c>
      <c r="R544" s="89">
        <v>0.13</v>
      </c>
      <c r="S544" s="91">
        <v>626.081865</v>
      </c>
      <c r="T544" s="93">
        <v>507.0</v>
      </c>
      <c r="U544" s="91">
        <v>4213.474817</v>
      </c>
      <c r="V544" s="95"/>
      <c r="W544" s="97">
        <v>0.0602</v>
      </c>
      <c r="X544" s="99">
        <v>0.0589</v>
      </c>
      <c r="Y544" s="100">
        <v>76.0</v>
      </c>
      <c r="Z544" s="100">
        <v>75.0</v>
      </c>
      <c r="AA544" s="97">
        <v>0.0049</v>
      </c>
      <c r="AB544" s="100">
        <v>1.13</v>
      </c>
      <c r="AC544" s="102" t="s">
        <v>1277</v>
      </c>
      <c r="AD544" s="102" t="s">
        <v>2069</v>
      </c>
      <c r="AE544" s="100" t="s">
        <v>110</v>
      </c>
      <c r="AF544" s="103">
        <v>40381.0</v>
      </c>
      <c r="AG544" s="100">
        <v>13.34</v>
      </c>
      <c r="AH544" s="100">
        <v>13.34</v>
      </c>
      <c r="AI544" s="103">
        <v>46020.0</v>
      </c>
      <c r="AJ544" s="100">
        <v>0.139</v>
      </c>
      <c r="AK544" s="102" t="s">
        <v>160</v>
      </c>
      <c r="AL544" s="102" t="s">
        <v>129</v>
      </c>
      <c r="AM544" s="102" t="s">
        <v>2054</v>
      </c>
      <c r="AN544" s="100">
        <v>5170.0</v>
      </c>
      <c r="AO544" s="102" t="s">
        <v>110</v>
      </c>
      <c r="AP544" s="102" t="s">
        <v>110</v>
      </c>
      <c r="AQ544" s="102">
        <v>5.16064</v>
      </c>
      <c r="AR544" s="102">
        <v>11.0</v>
      </c>
      <c r="AS544" s="102">
        <v>0.0625204</v>
      </c>
      <c r="AT544" s="99">
        <v>0.0604</v>
      </c>
      <c r="AU544" s="102" t="s">
        <v>110</v>
      </c>
      <c r="AV544" s="109" t="s">
        <v>2070</v>
      </c>
      <c r="AW544" s="102" t="s">
        <v>2056</v>
      </c>
      <c r="AX544" s="110" t="s">
        <v>1785</v>
      </c>
      <c r="AY544" s="110" t="s">
        <v>132</v>
      </c>
      <c r="AZ544" s="110" t="s">
        <v>2057</v>
      </c>
    </row>
    <row r="545">
      <c r="A545" s="38">
        <v>541.0</v>
      </c>
      <c r="B545" s="135" t="s">
        <v>2071</v>
      </c>
      <c r="C545" s="82" t="str">
        <f t="shared" si="11"/>
        <v>View</v>
      </c>
      <c r="D545" s="38" t="s">
        <v>2072</v>
      </c>
      <c r="E545" s="83">
        <v>0.3645</v>
      </c>
      <c r="F545" s="87" t="str">
        <f t="shared" si="12"/>
        <v>Emerging-Markets Local-Currency Bond</v>
      </c>
      <c r="G545" s="71">
        <v>0.003</v>
      </c>
      <c r="H545" s="72">
        <v>0.0029</v>
      </c>
      <c r="I545" s="72">
        <v>0.0529</v>
      </c>
      <c r="J545" s="72">
        <v>0.1826</v>
      </c>
      <c r="K545" s="72">
        <v>0.2468</v>
      </c>
      <c r="L545" s="72">
        <v>0.213</v>
      </c>
      <c r="M545" s="72">
        <v>-3.0E-4</v>
      </c>
      <c r="N545" s="73">
        <v>-0.3635</v>
      </c>
      <c r="O545" s="73">
        <v>0.5986</v>
      </c>
      <c r="P545" s="73">
        <v>-0.5274</v>
      </c>
      <c r="Q545" s="72">
        <v>0.2909</v>
      </c>
      <c r="R545" s="89">
        <v>0.0</v>
      </c>
      <c r="S545" s="91">
        <v>273.072026</v>
      </c>
      <c r="T545" s="93">
        <v>466.0</v>
      </c>
      <c r="U545" s="91">
        <v>646.731938</v>
      </c>
      <c r="V545" s="95"/>
      <c r="W545" s="97">
        <v>0.06</v>
      </c>
      <c r="X545" s="99">
        <v>0.0244</v>
      </c>
      <c r="Y545" s="100">
        <v>86.0</v>
      </c>
      <c r="Z545" s="100">
        <v>86.0</v>
      </c>
      <c r="AA545" s="97">
        <v>0.0044</v>
      </c>
      <c r="AB545" s="100">
        <v>1.05</v>
      </c>
      <c r="AC545" s="102" t="s">
        <v>1277</v>
      </c>
      <c r="AD545" s="102" t="s">
        <v>2028</v>
      </c>
      <c r="AE545" s="100" t="s">
        <v>110</v>
      </c>
      <c r="AF545" s="103">
        <v>40834.0</v>
      </c>
      <c r="AG545" s="100">
        <v>14.22</v>
      </c>
      <c r="AH545" s="100">
        <v>0.42</v>
      </c>
      <c r="AI545" s="103">
        <v>46010.0</v>
      </c>
      <c r="AJ545" s="100">
        <v>1.0153</v>
      </c>
      <c r="AK545" s="102" t="s">
        <v>107</v>
      </c>
      <c r="AL545" s="102" t="s">
        <v>129</v>
      </c>
      <c r="AM545" s="102" t="s">
        <v>2054</v>
      </c>
      <c r="AN545" s="100">
        <v>5170.0</v>
      </c>
      <c r="AO545" s="102" t="s">
        <v>110</v>
      </c>
      <c r="AP545" s="102" t="s">
        <v>110</v>
      </c>
      <c r="AQ545" s="102">
        <v>5.32707</v>
      </c>
      <c r="AR545" s="102">
        <v>11.0</v>
      </c>
      <c r="AS545" s="102">
        <v>0.0689</v>
      </c>
      <c r="AT545" s="99">
        <v>0.067</v>
      </c>
      <c r="AU545" s="102" t="s">
        <v>110</v>
      </c>
      <c r="AV545" s="109" t="s">
        <v>2073</v>
      </c>
      <c r="AW545" s="102" t="s">
        <v>2056</v>
      </c>
      <c r="AX545" s="110" t="s">
        <v>1785</v>
      </c>
      <c r="AY545" s="110" t="s">
        <v>132</v>
      </c>
      <c r="AZ545" s="110" t="s">
        <v>2057</v>
      </c>
    </row>
    <row r="546">
      <c r="A546" s="38">
        <v>542.0</v>
      </c>
      <c r="B546" s="135" t="s">
        <v>2054</v>
      </c>
      <c r="C546" s="82" t="str">
        <f t="shared" si="11"/>
        <v>View</v>
      </c>
      <c r="D546" s="38" t="s">
        <v>2074</v>
      </c>
      <c r="E546" s="83">
        <v>0.282</v>
      </c>
      <c r="F546" s="87" t="str">
        <f t="shared" si="12"/>
        <v>Emerging-Markets Local-Currency Bond</v>
      </c>
      <c r="G546" s="71">
        <v>0.003</v>
      </c>
      <c r="H546" s="72">
        <v>0.0028</v>
      </c>
      <c r="I546" s="72">
        <v>0.0322</v>
      </c>
      <c r="J546" s="72">
        <v>0.1579</v>
      </c>
      <c r="K546" s="72">
        <v>0.2307</v>
      </c>
      <c r="L546" s="72">
        <v>0.222</v>
      </c>
      <c r="M546" s="72">
        <v>-0.0231</v>
      </c>
      <c r="N546" s="73">
        <v>-0.3835</v>
      </c>
      <c r="O546" s="73">
        <v>0.4691</v>
      </c>
      <c r="P546" s="73">
        <v>-0.565</v>
      </c>
      <c r="Q546" s="72">
        <v>0.2953</v>
      </c>
      <c r="R546" s="89">
        <v>-0.07</v>
      </c>
      <c r="S546" s="91">
        <v>120.628958</v>
      </c>
      <c r="T546" s="93">
        <v>635.0</v>
      </c>
      <c r="U546" s="91">
        <v>2230.119361</v>
      </c>
      <c r="V546" s="100" t="s">
        <v>156</v>
      </c>
      <c r="W546" s="97">
        <v>0.0562</v>
      </c>
      <c r="X546" s="99">
        <v>0.0553</v>
      </c>
      <c r="Y546" s="100">
        <v>96.0</v>
      </c>
      <c r="Z546" s="100">
        <v>100.0</v>
      </c>
      <c r="AA546" s="97">
        <v>0.0049</v>
      </c>
      <c r="AB546" s="100">
        <v>1.28</v>
      </c>
      <c r="AC546" s="102" t="s">
        <v>1277</v>
      </c>
      <c r="AD546" s="102" t="s">
        <v>1401</v>
      </c>
      <c r="AE546" s="100" t="s">
        <v>110</v>
      </c>
      <c r="AF546" s="103">
        <v>40597.0</v>
      </c>
      <c r="AG546" s="100">
        <v>4.64</v>
      </c>
      <c r="AH546" s="100">
        <v>2.01</v>
      </c>
      <c r="AI546" s="103">
        <v>46009.0</v>
      </c>
      <c r="AJ546" s="100">
        <v>0.1142</v>
      </c>
      <c r="AK546" s="102" t="s">
        <v>160</v>
      </c>
      <c r="AL546" s="102" t="s">
        <v>129</v>
      </c>
      <c r="AM546" s="102" t="s">
        <v>2054</v>
      </c>
      <c r="AN546" s="100">
        <v>5170.0</v>
      </c>
      <c r="AO546" s="102" t="s">
        <v>110</v>
      </c>
      <c r="AP546" s="102" t="s">
        <v>110</v>
      </c>
      <c r="AQ546" s="102">
        <v>6.2374</v>
      </c>
      <c r="AR546" s="102">
        <v>10.0</v>
      </c>
      <c r="AS546" s="102">
        <v>0.062158</v>
      </c>
      <c r="AT546" s="99">
        <v>0.0587</v>
      </c>
      <c r="AU546" s="102" t="s">
        <v>110</v>
      </c>
      <c r="AV546" s="109" t="s">
        <v>2075</v>
      </c>
      <c r="AW546" s="102" t="s">
        <v>2056</v>
      </c>
      <c r="AX546" s="110" t="s">
        <v>1785</v>
      </c>
      <c r="AY546" s="110" t="s">
        <v>132</v>
      </c>
      <c r="AZ546" s="110" t="s">
        <v>2057</v>
      </c>
    </row>
    <row r="547">
      <c r="A547" s="38">
        <v>543.0</v>
      </c>
      <c r="B547" s="135" t="s">
        <v>2076</v>
      </c>
      <c r="C547" s="82" t="str">
        <f t="shared" si="11"/>
        <v>View</v>
      </c>
      <c r="D547" s="38" t="s">
        <v>2077</v>
      </c>
      <c r="E547" s="83">
        <v>1.091</v>
      </c>
      <c r="F547" s="87" t="str">
        <f t="shared" si="12"/>
        <v>Global Bond</v>
      </c>
      <c r="G547" s="71">
        <v>0.0103</v>
      </c>
      <c r="H547" s="72">
        <v>0.0032</v>
      </c>
      <c r="I547" s="72">
        <v>0.0343</v>
      </c>
      <c r="J547" s="72">
        <v>0.0745</v>
      </c>
      <c r="K547" s="72">
        <v>0.263</v>
      </c>
      <c r="L547" s="72">
        <v>0.0516</v>
      </c>
      <c r="M547" s="72">
        <v>0.2664</v>
      </c>
      <c r="N547" s="73">
        <v>0.474</v>
      </c>
      <c r="O547" s="73">
        <v>1.5688</v>
      </c>
      <c r="P547" s="73">
        <v>0.7265</v>
      </c>
      <c r="Q547" s="72">
        <v>0.0718</v>
      </c>
      <c r="R547" s="89">
        <v>3.66</v>
      </c>
      <c r="S547" s="91">
        <v>-33.780405</v>
      </c>
      <c r="T547" s="93">
        <v>527.0</v>
      </c>
      <c r="U547" s="91">
        <v>704.240597</v>
      </c>
      <c r="V547" s="95"/>
      <c r="W547" s="97">
        <v>0.0</v>
      </c>
      <c r="X547" s="99">
        <v>0.0682</v>
      </c>
      <c r="Y547" s="100">
        <v>80.0</v>
      </c>
      <c r="Z547" s="100">
        <v>7.0</v>
      </c>
      <c r="AA547" s="97">
        <v>0.0013</v>
      </c>
      <c r="AB547" s="100">
        <v>0.34</v>
      </c>
      <c r="AC547" s="102" t="s">
        <v>1277</v>
      </c>
      <c r="AD547" s="102" t="s">
        <v>2078</v>
      </c>
      <c r="AE547" s="100">
        <v>11.17</v>
      </c>
      <c r="AF547" s="103">
        <v>42814.0</v>
      </c>
      <c r="AG547" s="100">
        <v>8.71</v>
      </c>
      <c r="AH547" s="100">
        <v>0.42</v>
      </c>
      <c r="AI547" s="103">
        <v>46021.0</v>
      </c>
      <c r="AJ547" s="100">
        <v>0.1366</v>
      </c>
      <c r="AK547" s="102" t="s">
        <v>160</v>
      </c>
      <c r="AL547" s="104"/>
      <c r="AM547" s="102" t="s">
        <v>2079</v>
      </c>
      <c r="AN547" s="100">
        <v>5180.0</v>
      </c>
      <c r="AO547" s="102" t="s">
        <v>110</v>
      </c>
      <c r="AP547" s="102" t="s">
        <v>110</v>
      </c>
      <c r="AQ547" s="102" t="s">
        <v>110</v>
      </c>
      <c r="AR547" s="102" t="s">
        <v>110</v>
      </c>
      <c r="AS547" s="102" t="s">
        <v>110</v>
      </c>
      <c r="AT547" s="99">
        <v>0.0692</v>
      </c>
      <c r="AU547" s="102" t="s">
        <v>110</v>
      </c>
      <c r="AV547" s="109" t="s">
        <v>2080</v>
      </c>
      <c r="AW547" s="102" t="s">
        <v>2081</v>
      </c>
      <c r="AX547" s="110" t="s">
        <v>1785</v>
      </c>
      <c r="AY547" s="110" t="s">
        <v>118</v>
      </c>
      <c r="AZ547" s="110" t="s">
        <v>2082</v>
      </c>
    </row>
    <row r="548">
      <c r="A548" s="38">
        <v>544.0</v>
      </c>
      <c r="B548" s="135" t="s">
        <v>2083</v>
      </c>
      <c r="C548" s="82" t="str">
        <f t="shared" si="11"/>
        <v>View</v>
      </c>
      <c r="D548" s="38" t="s">
        <v>2084</v>
      </c>
      <c r="E548" s="83">
        <v>0.3363</v>
      </c>
      <c r="F548" s="87" t="str">
        <f t="shared" si="12"/>
        <v>Global Bond</v>
      </c>
      <c r="G548" s="71">
        <v>0.0458</v>
      </c>
      <c r="H548" s="72">
        <v>0.0145</v>
      </c>
      <c r="I548" s="72">
        <v>-0.0442</v>
      </c>
      <c r="J548" s="72">
        <v>-0.0012</v>
      </c>
      <c r="K548" s="72">
        <v>0.3352</v>
      </c>
      <c r="L548" s="72">
        <v>0.1869</v>
      </c>
      <c r="M548" s="72">
        <v>0.1885</v>
      </c>
      <c r="N548" s="73">
        <v>0.0149</v>
      </c>
      <c r="O548" s="73">
        <v>0.5917</v>
      </c>
      <c r="P548" s="73">
        <v>0.0237</v>
      </c>
      <c r="Q548" s="72">
        <v>0.2388</v>
      </c>
      <c r="R548" s="89">
        <v>0.76</v>
      </c>
      <c r="S548" s="91" t="s">
        <v>110</v>
      </c>
      <c r="T548" s="93">
        <v>209.0</v>
      </c>
      <c r="U548" s="91">
        <v>281.635233</v>
      </c>
      <c r="V548" s="95"/>
      <c r="W548" s="97">
        <v>0.0</v>
      </c>
      <c r="X548" s="99">
        <v>0.0832</v>
      </c>
      <c r="Y548" s="100">
        <v>100.0</v>
      </c>
      <c r="Z548" s="100">
        <v>67.0</v>
      </c>
      <c r="AA548" s="97">
        <v>0.0087</v>
      </c>
      <c r="AB548" s="100">
        <v>0.82</v>
      </c>
      <c r="AC548" s="102" t="s">
        <v>1277</v>
      </c>
      <c r="AD548" s="102" t="s">
        <v>2085</v>
      </c>
      <c r="AE548" s="100">
        <v>17.31</v>
      </c>
      <c r="AF548" s="103">
        <v>32219.0</v>
      </c>
      <c r="AG548" s="100">
        <v>2.01</v>
      </c>
      <c r="AH548" s="100">
        <v>2.01</v>
      </c>
      <c r="AI548" s="103">
        <v>46022.0</v>
      </c>
      <c r="AJ548" s="100">
        <v>0.058</v>
      </c>
      <c r="AK548" s="102" t="s">
        <v>160</v>
      </c>
      <c r="AL548" s="102" t="s">
        <v>618</v>
      </c>
      <c r="AM548" s="102" t="s">
        <v>2079</v>
      </c>
      <c r="AN548" s="100">
        <v>5180.0</v>
      </c>
      <c r="AO548" s="102" t="s">
        <v>110</v>
      </c>
      <c r="AP548" s="102" t="s">
        <v>110</v>
      </c>
      <c r="AQ548" s="102" t="s">
        <v>110</v>
      </c>
      <c r="AR548" s="102" t="s">
        <v>110</v>
      </c>
      <c r="AS548" s="102" t="s">
        <v>110</v>
      </c>
      <c r="AT548" s="99">
        <v>0.0769</v>
      </c>
      <c r="AU548" s="102" t="s">
        <v>110</v>
      </c>
      <c r="AV548" s="109" t="s">
        <v>2086</v>
      </c>
      <c r="AW548" s="102" t="s">
        <v>2081</v>
      </c>
      <c r="AX548" s="110" t="s">
        <v>1785</v>
      </c>
      <c r="AY548" s="110" t="s">
        <v>620</v>
      </c>
      <c r="AZ548" s="110" t="s">
        <v>2082</v>
      </c>
    </row>
    <row r="549">
      <c r="A549" s="38">
        <v>545.0</v>
      </c>
      <c r="B549" s="135" t="s">
        <v>2087</v>
      </c>
      <c r="C549" s="82" t="str">
        <f t="shared" si="11"/>
        <v>View</v>
      </c>
      <c r="D549" s="38" t="s">
        <v>2088</v>
      </c>
      <c r="E549" s="83">
        <v>0.5528</v>
      </c>
      <c r="F549" s="87" t="str">
        <f t="shared" si="12"/>
        <v>Global Bond</v>
      </c>
      <c r="G549" s="71">
        <v>0.0105</v>
      </c>
      <c r="H549" s="72">
        <v>6.0E-4</v>
      </c>
      <c r="I549" s="72">
        <v>0.0468</v>
      </c>
      <c r="J549" s="72">
        <v>0.1241</v>
      </c>
      <c r="K549" s="72">
        <v>0.2657</v>
      </c>
      <c r="L549" s="72">
        <v>0.1574</v>
      </c>
      <c r="M549" s="72">
        <v>0.0776</v>
      </c>
      <c r="N549" s="73">
        <v>-0.2205</v>
      </c>
      <c r="O549" s="73">
        <v>1.0193</v>
      </c>
      <c r="P549" s="73">
        <v>-0.3082</v>
      </c>
      <c r="Q549" s="72">
        <v>0.2218</v>
      </c>
      <c r="R549" s="89">
        <v>0.36</v>
      </c>
      <c r="S549" s="91">
        <v>48.477513</v>
      </c>
      <c r="T549" s="93">
        <v>1007.0</v>
      </c>
      <c r="U549" s="91">
        <v>1750.384236</v>
      </c>
      <c r="V549" s="95"/>
      <c r="W549" s="97">
        <v>0.0428</v>
      </c>
      <c r="X549" s="99">
        <v>0.0532</v>
      </c>
      <c r="Y549" s="100">
        <v>24.0</v>
      </c>
      <c r="Z549" s="100">
        <v>5.0</v>
      </c>
      <c r="AA549" s="97">
        <v>0.0038</v>
      </c>
      <c r="AB549" s="100">
        <v>1.0</v>
      </c>
      <c r="AC549" s="102" t="s">
        <v>1277</v>
      </c>
      <c r="AD549" s="102" t="s">
        <v>1401</v>
      </c>
      <c r="AE549" s="100">
        <v>13.23</v>
      </c>
      <c r="AF549" s="103">
        <v>32797.0</v>
      </c>
      <c r="AG549" s="100">
        <v>7.94</v>
      </c>
      <c r="AH549" s="100">
        <v>0.79</v>
      </c>
      <c r="AI549" s="103">
        <v>46022.0</v>
      </c>
      <c r="AJ549" s="100">
        <v>0.0152</v>
      </c>
      <c r="AK549" s="102" t="s">
        <v>1292</v>
      </c>
      <c r="AL549" s="104"/>
      <c r="AM549" s="102" t="s">
        <v>2079</v>
      </c>
      <c r="AN549" s="100">
        <v>5180.0</v>
      </c>
      <c r="AO549" s="102" t="s">
        <v>110</v>
      </c>
      <c r="AP549" s="102" t="s">
        <v>110</v>
      </c>
      <c r="AQ549" s="102">
        <v>4.236</v>
      </c>
      <c r="AR549" s="102">
        <v>13.0</v>
      </c>
      <c r="AS549" s="102">
        <v>0.0393481</v>
      </c>
      <c r="AT549" s="99">
        <v>0.0564</v>
      </c>
      <c r="AU549" s="102" t="s">
        <v>110</v>
      </c>
      <c r="AV549" s="109" t="s">
        <v>2089</v>
      </c>
      <c r="AW549" s="102" t="s">
        <v>2081</v>
      </c>
      <c r="AX549" s="110" t="s">
        <v>1785</v>
      </c>
      <c r="AY549" s="110" t="s">
        <v>118</v>
      </c>
      <c r="AZ549" s="110" t="s">
        <v>2082</v>
      </c>
    </row>
    <row r="550">
      <c r="A550" s="38">
        <v>546.0</v>
      </c>
      <c r="B550" s="135" t="s">
        <v>2090</v>
      </c>
      <c r="C550" s="82" t="str">
        <f t="shared" si="11"/>
        <v>View</v>
      </c>
      <c r="D550" s="38" t="s">
        <v>2091</v>
      </c>
      <c r="E550" s="83">
        <v>-0.1602</v>
      </c>
      <c r="F550" s="87" t="str">
        <f t="shared" si="12"/>
        <v>Global Bond</v>
      </c>
      <c r="G550" s="71">
        <v>0.005</v>
      </c>
      <c r="H550" s="72">
        <v>8.0E-4</v>
      </c>
      <c r="I550" s="72">
        <v>0.0275</v>
      </c>
      <c r="J550" s="72">
        <v>0.0702</v>
      </c>
      <c r="K550" s="72">
        <v>0.1435</v>
      </c>
      <c r="L550" s="72">
        <v>0.1091</v>
      </c>
      <c r="M550" s="72">
        <v>0.0376</v>
      </c>
      <c r="N550" s="73">
        <v>-0.6291</v>
      </c>
      <c r="O550" s="73">
        <v>-0.3166</v>
      </c>
      <c r="P550" s="73">
        <v>-0.8917</v>
      </c>
      <c r="Q550" s="72">
        <v>0.1283</v>
      </c>
      <c r="R550" s="89">
        <v>0.27</v>
      </c>
      <c r="S550" s="91">
        <v>107.389669</v>
      </c>
      <c r="T550" s="93">
        <v>168.0</v>
      </c>
      <c r="U550" s="91">
        <v>445.44429</v>
      </c>
      <c r="V550" s="95"/>
      <c r="W550" s="97">
        <v>0.0393</v>
      </c>
      <c r="X550" s="99">
        <v>0.0363</v>
      </c>
      <c r="Y550" s="100">
        <v>86.0</v>
      </c>
      <c r="Z550" s="100">
        <v>53.0</v>
      </c>
      <c r="AA550" s="97">
        <v>0.0038</v>
      </c>
      <c r="AB550" s="100">
        <v>0.59</v>
      </c>
      <c r="AC550" s="102" t="s">
        <v>1277</v>
      </c>
      <c r="AD550" s="102" t="s">
        <v>1401</v>
      </c>
      <c r="AE550" s="100" t="s">
        <v>110</v>
      </c>
      <c r="AF550" s="103">
        <v>43826.0</v>
      </c>
      <c r="AG550" s="100">
        <v>6.02</v>
      </c>
      <c r="AH550" s="100">
        <v>4.76</v>
      </c>
      <c r="AI550" s="103">
        <v>46017.0</v>
      </c>
      <c r="AJ550" s="100">
        <v>0.311</v>
      </c>
      <c r="AK550" s="102" t="s">
        <v>160</v>
      </c>
      <c r="AL550" s="102" t="s">
        <v>129</v>
      </c>
      <c r="AM550" s="102" t="s">
        <v>2079</v>
      </c>
      <c r="AN550" s="100">
        <v>5180.0</v>
      </c>
      <c r="AO550" s="102" t="s">
        <v>110</v>
      </c>
      <c r="AP550" s="102" t="s">
        <v>110</v>
      </c>
      <c r="AQ550" s="102" t="s">
        <v>110</v>
      </c>
      <c r="AR550" s="102" t="s">
        <v>110</v>
      </c>
      <c r="AS550" s="102" t="s">
        <v>110</v>
      </c>
      <c r="AT550" s="99">
        <v>0.0453</v>
      </c>
      <c r="AU550" s="102" t="s">
        <v>110</v>
      </c>
      <c r="AV550" s="109" t="s">
        <v>2092</v>
      </c>
      <c r="AW550" s="102" t="s">
        <v>2081</v>
      </c>
      <c r="AX550" s="110" t="s">
        <v>1785</v>
      </c>
      <c r="AY550" s="110" t="s">
        <v>132</v>
      </c>
      <c r="AZ550" s="110" t="s">
        <v>2082</v>
      </c>
    </row>
    <row r="551">
      <c r="A551" s="38">
        <v>547.0</v>
      </c>
      <c r="B551" s="135" t="s">
        <v>2093</v>
      </c>
      <c r="C551" s="82" t="str">
        <f t="shared" si="11"/>
        <v>View</v>
      </c>
      <c r="D551" s="38" t="s">
        <v>2094</v>
      </c>
      <c r="E551" s="83">
        <v>0.557</v>
      </c>
      <c r="F551" s="87" t="str">
        <f t="shared" si="12"/>
        <v>Global Bond</v>
      </c>
      <c r="G551" s="71">
        <v>0.0079</v>
      </c>
      <c r="H551" s="72">
        <v>0.0026</v>
      </c>
      <c r="I551" s="72">
        <v>0.0635</v>
      </c>
      <c r="J551" s="72">
        <v>0.1605</v>
      </c>
      <c r="K551" s="72">
        <v>0.3082</v>
      </c>
      <c r="L551" s="72">
        <v>0.2457</v>
      </c>
      <c r="M551" s="72">
        <v>0.0135</v>
      </c>
      <c r="N551" s="73">
        <v>-0.2932</v>
      </c>
      <c r="O551" s="73">
        <v>0.991</v>
      </c>
      <c r="P551" s="73">
        <v>-0.4206</v>
      </c>
      <c r="Q551" s="72">
        <v>0.3151</v>
      </c>
      <c r="R551" s="89">
        <v>0.06</v>
      </c>
      <c r="S551" s="91">
        <v>145.480122</v>
      </c>
      <c r="T551" s="93">
        <v>473.0</v>
      </c>
      <c r="U551" s="91">
        <v>1382.595528</v>
      </c>
      <c r="V551" s="95"/>
      <c r="W551" s="97">
        <v>0.0462</v>
      </c>
      <c r="X551" s="99">
        <v>0.0464</v>
      </c>
      <c r="Y551" s="100">
        <v>6.0</v>
      </c>
      <c r="Z551" s="100">
        <v>1.0</v>
      </c>
      <c r="AA551" s="97">
        <v>0.0049</v>
      </c>
      <c r="AB551" s="100">
        <v>1.13</v>
      </c>
      <c r="AC551" s="102" t="s">
        <v>1277</v>
      </c>
      <c r="AD551" s="102" t="s">
        <v>2095</v>
      </c>
      <c r="AE551" s="100">
        <v>13.35</v>
      </c>
      <c r="AF551" s="103">
        <v>38257.0</v>
      </c>
      <c r="AG551" s="100">
        <v>12.93</v>
      </c>
      <c r="AH551" s="100">
        <v>0.77</v>
      </c>
      <c r="AI551" s="103">
        <v>46022.0</v>
      </c>
      <c r="AJ551" s="100">
        <v>0.0185</v>
      </c>
      <c r="AK551" s="102" t="s">
        <v>1292</v>
      </c>
      <c r="AL551" s="104"/>
      <c r="AM551" s="102" t="s">
        <v>2079</v>
      </c>
      <c r="AN551" s="100">
        <v>5180.0</v>
      </c>
      <c r="AO551" s="102" t="s">
        <v>110</v>
      </c>
      <c r="AP551" s="102" t="s">
        <v>110</v>
      </c>
      <c r="AQ551" s="102">
        <v>3.95139</v>
      </c>
      <c r="AR551" s="102">
        <v>13.0</v>
      </c>
      <c r="AS551" s="102">
        <v>0.0359692</v>
      </c>
      <c r="AT551" s="99">
        <v>0.0546</v>
      </c>
      <c r="AU551" s="102" t="s">
        <v>110</v>
      </c>
      <c r="AV551" s="109" t="s">
        <v>2096</v>
      </c>
      <c r="AW551" s="102" t="s">
        <v>2081</v>
      </c>
      <c r="AX551" s="110" t="s">
        <v>1785</v>
      </c>
      <c r="AY551" s="110" t="s">
        <v>118</v>
      </c>
      <c r="AZ551" s="110" t="s">
        <v>2082</v>
      </c>
    </row>
    <row r="552">
      <c r="A552" s="38">
        <v>548.0</v>
      </c>
      <c r="B552" s="135" t="s">
        <v>2097</v>
      </c>
      <c r="C552" s="82" t="str">
        <f t="shared" si="11"/>
        <v>View</v>
      </c>
      <c r="D552" s="38" t="s">
        <v>2098</v>
      </c>
      <c r="E552" s="83">
        <v>0.3144</v>
      </c>
      <c r="F552" s="87" t="str">
        <f t="shared" si="12"/>
        <v>Global Bond</v>
      </c>
      <c r="G552" s="71">
        <v>0.005</v>
      </c>
      <c r="H552" s="72">
        <v>-0.0012</v>
      </c>
      <c r="I552" s="72">
        <v>0.0013</v>
      </c>
      <c r="J552" s="72">
        <v>0.1664</v>
      </c>
      <c r="K552" s="72">
        <v>0.2586</v>
      </c>
      <c r="L552" s="72">
        <v>0.2802</v>
      </c>
      <c r="M552" s="72">
        <v>-0.0859</v>
      </c>
      <c r="N552" s="73">
        <v>-0.4632</v>
      </c>
      <c r="O552" s="73">
        <v>0.6745</v>
      </c>
      <c r="P552" s="73">
        <v>-0.767</v>
      </c>
      <c r="Q552" s="72">
        <v>0.3563</v>
      </c>
      <c r="R552" s="89">
        <v>-0.23</v>
      </c>
      <c r="S552" s="91">
        <v>11.712657</v>
      </c>
      <c r="T552" s="93">
        <v>908.0</v>
      </c>
      <c r="U552" s="91">
        <v>398.279806</v>
      </c>
      <c r="V552" s="95"/>
      <c r="W552" s="97">
        <v>0.03</v>
      </c>
      <c r="X552" s="99">
        <v>0.0249</v>
      </c>
      <c r="Y552" s="100">
        <v>4.0</v>
      </c>
      <c r="Z552" s="100">
        <v>10.0</v>
      </c>
      <c r="AA552" s="97">
        <v>0.0055</v>
      </c>
      <c r="AB552" s="100">
        <v>1.44</v>
      </c>
      <c r="AC552" s="102" t="s">
        <v>1277</v>
      </c>
      <c r="AD552" s="102" t="s">
        <v>1401</v>
      </c>
      <c r="AE552" s="100" t="s">
        <v>110</v>
      </c>
      <c r="AF552" s="103">
        <v>40317.0</v>
      </c>
      <c r="AG552" s="100">
        <v>10.34</v>
      </c>
      <c r="AH552" s="100">
        <v>2.01</v>
      </c>
      <c r="AI552" s="103">
        <v>46009.0</v>
      </c>
      <c r="AJ552" s="100">
        <v>0.0733</v>
      </c>
      <c r="AK552" s="102" t="s">
        <v>160</v>
      </c>
      <c r="AL552" s="102" t="s">
        <v>129</v>
      </c>
      <c r="AM552" s="102" t="s">
        <v>2079</v>
      </c>
      <c r="AN552" s="100">
        <v>5180.0</v>
      </c>
      <c r="AO552" s="102" t="s">
        <v>110</v>
      </c>
      <c r="AP552" s="102" t="s">
        <v>110</v>
      </c>
      <c r="AQ552" s="102">
        <v>4.7249</v>
      </c>
      <c r="AR552" s="102">
        <v>8.0</v>
      </c>
      <c r="AS552" s="102">
        <v>0.03179</v>
      </c>
      <c r="AT552" s="99">
        <v>0.026</v>
      </c>
      <c r="AU552" s="102" t="s">
        <v>110</v>
      </c>
      <c r="AV552" s="109" t="s">
        <v>2099</v>
      </c>
      <c r="AW552" s="102" t="s">
        <v>2081</v>
      </c>
      <c r="AX552" s="110" t="s">
        <v>1785</v>
      </c>
      <c r="AY552" s="110" t="s">
        <v>132</v>
      </c>
      <c r="AZ552" s="110" t="s">
        <v>2082</v>
      </c>
    </row>
    <row r="553">
      <c r="A553" s="38">
        <v>549.0</v>
      </c>
      <c r="B553" s="135" t="s">
        <v>2100</v>
      </c>
      <c r="C553" s="82" t="str">
        <f t="shared" si="11"/>
        <v>View</v>
      </c>
      <c r="D553" s="38" t="s">
        <v>2101</v>
      </c>
      <c r="E553" s="83">
        <v>0.2729</v>
      </c>
      <c r="F553" s="87" t="str">
        <f t="shared" si="12"/>
        <v>Global Bond</v>
      </c>
      <c r="G553" s="71">
        <v>0.005</v>
      </c>
      <c r="H553" s="72">
        <v>-4.0E-4</v>
      </c>
      <c r="I553" s="72">
        <v>0.0071</v>
      </c>
      <c r="J553" s="72">
        <v>0.1478</v>
      </c>
      <c r="K553" s="72">
        <v>0.2361</v>
      </c>
      <c r="L553" s="72">
        <v>0.2906</v>
      </c>
      <c r="M553" s="72">
        <v>-0.1132</v>
      </c>
      <c r="N553" s="73">
        <v>-0.5055</v>
      </c>
      <c r="O553" s="73">
        <v>0.5398</v>
      </c>
      <c r="P553" s="73">
        <v>-0.7474</v>
      </c>
      <c r="Q553" s="72">
        <v>0.371</v>
      </c>
      <c r="R553" s="89">
        <v>-0.3</v>
      </c>
      <c r="S553" s="91">
        <v>84.084238</v>
      </c>
      <c r="T553" s="93">
        <v>584.0</v>
      </c>
      <c r="U553" s="91">
        <v>275.253279</v>
      </c>
      <c r="V553" s="95"/>
      <c r="W553" s="97">
        <v>0.0337</v>
      </c>
      <c r="X553" s="99">
        <v>0.0317</v>
      </c>
      <c r="Y553" s="100">
        <v>14.0</v>
      </c>
      <c r="Z553" s="100">
        <v>16.0</v>
      </c>
      <c r="AA553" s="97">
        <v>0.0055</v>
      </c>
      <c r="AB553" s="100">
        <v>1.55</v>
      </c>
      <c r="AC553" s="102" t="s">
        <v>1277</v>
      </c>
      <c r="AD553" s="102" t="s">
        <v>387</v>
      </c>
      <c r="AE553" s="100" t="s">
        <v>110</v>
      </c>
      <c r="AF553" s="103">
        <v>40332.0</v>
      </c>
      <c r="AG553" s="100">
        <v>15.59</v>
      </c>
      <c r="AH553" s="100">
        <v>1.84</v>
      </c>
      <c r="AI553" s="103">
        <v>46013.0</v>
      </c>
      <c r="AJ553" s="100">
        <v>0.0787</v>
      </c>
      <c r="AK553" s="102" t="s">
        <v>160</v>
      </c>
      <c r="AL553" s="102" t="s">
        <v>129</v>
      </c>
      <c r="AM553" s="102" t="s">
        <v>2079</v>
      </c>
      <c r="AN553" s="100">
        <v>5180.0</v>
      </c>
      <c r="AO553" s="102" t="s">
        <v>110</v>
      </c>
      <c r="AP553" s="102" t="s">
        <v>110</v>
      </c>
      <c r="AQ553" s="102">
        <v>5.68609</v>
      </c>
      <c r="AR553" s="102">
        <v>8.0</v>
      </c>
      <c r="AS553" s="102">
        <v>0.0378073</v>
      </c>
      <c r="AT553" s="99">
        <v>0.0358</v>
      </c>
      <c r="AU553" s="102" t="s">
        <v>110</v>
      </c>
      <c r="AV553" s="109" t="s">
        <v>2102</v>
      </c>
      <c r="AW553" s="102" t="s">
        <v>2081</v>
      </c>
      <c r="AX553" s="110" t="s">
        <v>1785</v>
      </c>
      <c r="AY553" s="110" t="s">
        <v>132</v>
      </c>
      <c r="AZ553" s="110" t="s">
        <v>2082</v>
      </c>
    </row>
    <row r="554">
      <c r="A554" s="38">
        <v>550.0</v>
      </c>
      <c r="B554" s="135" t="s">
        <v>2079</v>
      </c>
      <c r="C554" s="82" t="str">
        <f t="shared" si="11"/>
        <v>View</v>
      </c>
      <c r="D554" s="38" t="s">
        <v>2103</v>
      </c>
      <c r="E554" s="83">
        <v>-0.3069</v>
      </c>
      <c r="F554" s="87" t="str">
        <f t="shared" si="12"/>
        <v>Global Bond</v>
      </c>
      <c r="G554" s="71">
        <v>0.0035</v>
      </c>
      <c r="H554" s="72">
        <v>-4.0E-4</v>
      </c>
      <c r="I554" s="72">
        <v>-0.0255</v>
      </c>
      <c r="J554" s="72">
        <v>0.0812</v>
      </c>
      <c r="K554" s="72">
        <v>0.0659</v>
      </c>
      <c r="L554" s="72">
        <v>0.3142</v>
      </c>
      <c r="M554" s="72">
        <v>-0.2254</v>
      </c>
      <c r="N554" s="73">
        <v>-0.8084</v>
      </c>
      <c r="O554" s="73">
        <v>-0.5631</v>
      </c>
      <c r="P554" s="73">
        <v>-1.3159</v>
      </c>
      <c r="Q554" s="72">
        <v>0.3405</v>
      </c>
      <c r="R554" s="89">
        <v>-0.64</v>
      </c>
      <c r="S554" s="91">
        <v>-191.499842</v>
      </c>
      <c r="T554" s="93">
        <v>1335.0</v>
      </c>
      <c r="U554" s="91">
        <v>1301.177045</v>
      </c>
      <c r="V554" s="100" t="s">
        <v>156</v>
      </c>
      <c r="W554" s="97">
        <v>0.0274</v>
      </c>
      <c r="X554" s="99">
        <v>0.022</v>
      </c>
      <c r="Y554" s="100">
        <v>72.0</v>
      </c>
      <c r="Z554" s="100">
        <v>99.0</v>
      </c>
      <c r="AA554" s="97">
        <v>0.0058</v>
      </c>
      <c r="AB554" s="100">
        <v>1.51</v>
      </c>
      <c r="AC554" s="102" t="s">
        <v>1277</v>
      </c>
      <c r="AD554" s="102" t="s">
        <v>1401</v>
      </c>
      <c r="AE554" s="100" t="s">
        <v>110</v>
      </c>
      <c r="AF554" s="103">
        <v>39357.0</v>
      </c>
      <c r="AG554" s="100">
        <v>11.18</v>
      </c>
      <c r="AH554" s="100">
        <v>2.68</v>
      </c>
      <c r="AI554" s="103">
        <v>46009.0</v>
      </c>
      <c r="AJ554" s="100">
        <v>0.0513</v>
      </c>
      <c r="AK554" s="102" t="s">
        <v>160</v>
      </c>
      <c r="AL554" s="102" t="s">
        <v>129</v>
      </c>
      <c r="AM554" s="102" t="s">
        <v>2079</v>
      </c>
      <c r="AN554" s="100">
        <v>5180.0</v>
      </c>
      <c r="AO554" s="102" t="s">
        <v>110</v>
      </c>
      <c r="AP554" s="102" t="s">
        <v>110</v>
      </c>
      <c r="AQ554" s="102">
        <v>7.715</v>
      </c>
      <c r="AR554" s="102">
        <v>6.0</v>
      </c>
      <c r="AS554" s="102">
        <v>0.029554</v>
      </c>
      <c r="AT554" s="99">
        <v>0.0279</v>
      </c>
      <c r="AU554" s="102" t="s">
        <v>110</v>
      </c>
      <c r="AV554" s="109" t="s">
        <v>2104</v>
      </c>
      <c r="AW554" s="102" t="s">
        <v>2081</v>
      </c>
      <c r="AX554" s="110" t="s">
        <v>1785</v>
      </c>
      <c r="AY554" s="110" t="s">
        <v>132</v>
      </c>
      <c r="AZ554" s="110" t="s">
        <v>2082</v>
      </c>
    </row>
    <row r="555">
      <c r="A555" s="38">
        <v>551.0</v>
      </c>
      <c r="B555" s="135" t="s">
        <v>254</v>
      </c>
      <c r="C555" s="82" t="str">
        <f t="shared" si="11"/>
        <v>View</v>
      </c>
      <c r="D555" s="38" t="s">
        <v>2105</v>
      </c>
      <c r="E555" s="83">
        <v>0.6385</v>
      </c>
      <c r="F555" s="87" t="str">
        <f t="shared" si="12"/>
        <v>Global Bond-USD Hedged</v>
      </c>
      <c r="G555" s="71">
        <v>0.0061</v>
      </c>
      <c r="H555" s="72">
        <v>0.0014</v>
      </c>
      <c r="I555" s="72">
        <v>0.0457</v>
      </c>
      <c r="J555" s="72">
        <v>0.0951</v>
      </c>
      <c r="K555" s="72">
        <v>0.2244</v>
      </c>
      <c r="L555" s="72">
        <v>0.0671</v>
      </c>
      <c r="M555" s="72">
        <v>0.1558</v>
      </c>
      <c r="N555" s="73">
        <v>-0.0732</v>
      </c>
      <c r="O555" s="73">
        <v>1.3014</v>
      </c>
      <c r="P555" s="73">
        <v>-0.131</v>
      </c>
      <c r="Q555" s="72">
        <v>0.096</v>
      </c>
      <c r="R555" s="89">
        <v>1.63</v>
      </c>
      <c r="S555" s="91">
        <v>202.633591</v>
      </c>
      <c r="T555" s="93">
        <v>1436.0</v>
      </c>
      <c r="U555" s="91">
        <v>1793.556811</v>
      </c>
      <c r="V555" s="100" t="s">
        <v>127</v>
      </c>
      <c r="W555" s="97">
        <v>0.0391</v>
      </c>
      <c r="X555" s="99">
        <v>0.0544</v>
      </c>
      <c r="Y555" s="100">
        <v>1.0</v>
      </c>
      <c r="Z555" s="100">
        <v>8.0</v>
      </c>
      <c r="AA555" s="97">
        <v>0.002</v>
      </c>
      <c r="AB555" s="100">
        <v>0.56</v>
      </c>
      <c r="AC555" s="102" t="s">
        <v>1277</v>
      </c>
      <c r="AD555" s="102" t="s">
        <v>1586</v>
      </c>
      <c r="AE555" s="100" t="s">
        <v>110</v>
      </c>
      <c r="AF555" s="103">
        <v>35851.0</v>
      </c>
      <c r="AG555" s="100">
        <v>11.19</v>
      </c>
      <c r="AH555" s="100">
        <v>11.19</v>
      </c>
      <c r="AI555" s="103">
        <v>46022.0</v>
      </c>
      <c r="AJ555" s="100">
        <v>0.0426</v>
      </c>
      <c r="AK555" s="102" t="s">
        <v>1292</v>
      </c>
      <c r="AL555" s="104"/>
      <c r="AM555" s="102" t="s">
        <v>2106</v>
      </c>
      <c r="AN555" s="100">
        <v>5190.0</v>
      </c>
      <c r="AO555" s="102" t="s">
        <v>110</v>
      </c>
      <c r="AP555" s="102" t="s">
        <v>110</v>
      </c>
      <c r="AQ555" s="102">
        <v>4.60784</v>
      </c>
      <c r="AR555" s="102">
        <v>9.0</v>
      </c>
      <c r="AS555" s="102">
        <v>0.068436</v>
      </c>
      <c r="AT555" s="99">
        <v>0.0418</v>
      </c>
      <c r="AU555" s="102" t="s">
        <v>110</v>
      </c>
      <c r="AV555" s="109" t="s">
        <v>2107</v>
      </c>
      <c r="AW555" s="102" t="s">
        <v>2108</v>
      </c>
      <c r="AX555" s="110" t="s">
        <v>1785</v>
      </c>
      <c r="AY555" s="110" t="s">
        <v>118</v>
      </c>
      <c r="AZ555" s="110" t="s">
        <v>2109</v>
      </c>
    </row>
    <row r="556">
      <c r="A556" s="38">
        <v>552.0</v>
      </c>
      <c r="B556" s="135" t="s">
        <v>2110</v>
      </c>
      <c r="C556" s="82" t="str">
        <f t="shared" si="11"/>
        <v>View</v>
      </c>
      <c r="D556" s="38" t="s">
        <v>2111</v>
      </c>
      <c r="E556" s="83">
        <v>0.5108</v>
      </c>
      <c r="F556" s="87" t="str">
        <f t="shared" si="12"/>
        <v>Global Bond-USD Hedged</v>
      </c>
      <c r="G556" s="71">
        <v>0.005</v>
      </c>
      <c r="H556" s="72">
        <v>0.0031</v>
      </c>
      <c r="I556" s="72">
        <v>0.0327</v>
      </c>
      <c r="J556" s="72">
        <v>0.0823</v>
      </c>
      <c r="K556" s="72">
        <v>0.2111</v>
      </c>
      <c r="L556" s="72">
        <v>0.07</v>
      </c>
      <c r="M556" s="72">
        <v>0.1434</v>
      </c>
      <c r="N556" s="73">
        <v>-0.1166</v>
      </c>
      <c r="O556" s="73">
        <v>1.1464</v>
      </c>
      <c r="P556" s="73">
        <v>-0.174</v>
      </c>
      <c r="Q556" s="72">
        <v>0.1183</v>
      </c>
      <c r="R556" s="89">
        <v>1.19</v>
      </c>
      <c r="S556" s="91">
        <v>538.120797</v>
      </c>
      <c r="T556" s="93">
        <v>966.0</v>
      </c>
      <c r="U556" s="91">
        <v>1494.127969</v>
      </c>
      <c r="V556" s="95"/>
      <c r="W556" s="97">
        <v>0.0462</v>
      </c>
      <c r="X556" s="99">
        <v>0.0483</v>
      </c>
      <c r="Y556" s="100">
        <v>6.0</v>
      </c>
      <c r="Z556" s="100">
        <v>13.0</v>
      </c>
      <c r="AA556" s="97">
        <v>0.0025</v>
      </c>
      <c r="AB556" s="100">
        <v>0.69</v>
      </c>
      <c r="AC556" s="102" t="s">
        <v>1277</v>
      </c>
      <c r="AD556" s="102" t="s">
        <v>2112</v>
      </c>
      <c r="AE556" s="100" t="s">
        <v>110</v>
      </c>
      <c r="AF556" s="103">
        <v>42830.0</v>
      </c>
      <c r="AG556" s="100">
        <v>8.75</v>
      </c>
      <c r="AH556" s="100">
        <v>0.75</v>
      </c>
      <c r="AI556" s="103">
        <v>46022.0</v>
      </c>
      <c r="AJ556" s="100">
        <v>0.2645</v>
      </c>
      <c r="AK556" s="102" t="s">
        <v>160</v>
      </c>
      <c r="AL556" s="102" t="s">
        <v>169</v>
      </c>
      <c r="AM556" s="102" t="s">
        <v>2106</v>
      </c>
      <c r="AN556" s="100">
        <v>5190.0</v>
      </c>
      <c r="AO556" s="102" t="s">
        <v>110</v>
      </c>
      <c r="AP556" s="102" t="s">
        <v>110</v>
      </c>
      <c r="AQ556" s="102">
        <v>4.97</v>
      </c>
      <c r="AR556" s="102">
        <v>12.0</v>
      </c>
      <c r="AS556" s="102">
        <v>0.0629</v>
      </c>
      <c r="AT556" s="99">
        <v>0.0531</v>
      </c>
      <c r="AU556" s="102" t="s">
        <v>110</v>
      </c>
      <c r="AV556" s="109" t="s">
        <v>2113</v>
      </c>
      <c r="AW556" s="102" t="s">
        <v>2108</v>
      </c>
      <c r="AX556" s="110" t="s">
        <v>1785</v>
      </c>
      <c r="AY556" s="110" t="s">
        <v>132</v>
      </c>
      <c r="AZ556" s="110" t="s">
        <v>2109</v>
      </c>
    </row>
    <row r="557">
      <c r="A557" s="38">
        <v>553.0</v>
      </c>
      <c r="B557" s="135" t="s">
        <v>2114</v>
      </c>
      <c r="C557" s="82" t="str">
        <f t="shared" si="11"/>
        <v>View</v>
      </c>
      <c r="D557" s="38" t="s">
        <v>2115</v>
      </c>
      <c r="E557" s="83">
        <v>0.4823</v>
      </c>
      <c r="F557" s="87" t="str">
        <f t="shared" si="12"/>
        <v>Global Bond-USD Hedged</v>
      </c>
      <c r="G557" s="71">
        <v>0.0057</v>
      </c>
      <c r="H557" s="72">
        <v>3.0E-4</v>
      </c>
      <c r="I557" s="72">
        <v>0.0181</v>
      </c>
      <c r="J557" s="72">
        <v>0.0442</v>
      </c>
      <c r="K557" s="72">
        <v>0.1981</v>
      </c>
      <c r="L557" s="72">
        <v>0.1151</v>
      </c>
      <c r="M557" s="72">
        <v>0.0683</v>
      </c>
      <c r="N557" s="73">
        <v>-0.4388</v>
      </c>
      <c r="O557" s="73">
        <v>1.0799</v>
      </c>
      <c r="P557" s="73">
        <v>-0.6477</v>
      </c>
      <c r="Q557" s="72">
        <v>0.1332</v>
      </c>
      <c r="R557" s="89">
        <v>0.53</v>
      </c>
      <c r="S557" s="91">
        <v>878.168653</v>
      </c>
      <c r="T557" s="93">
        <v>1973.0</v>
      </c>
      <c r="U557" s="91">
        <v>16711.31324</v>
      </c>
      <c r="V557" s="95"/>
      <c r="W557" s="97">
        <v>0.0376</v>
      </c>
      <c r="X557" s="99">
        <v>0.0423</v>
      </c>
      <c r="Y557" s="100">
        <v>61.0</v>
      </c>
      <c r="Z557" s="100">
        <v>16.0</v>
      </c>
      <c r="AA557" s="97">
        <v>0.0019</v>
      </c>
      <c r="AB557" s="100">
        <v>0.56</v>
      </c>
      <c r="AC557" s="102" t="s">
        <v>1277</v>
      </c>
      <c r="AD557" s="102" t="s">
        <v>2116</v>
      </c>
      <c r="AE557" s="100" t="s">
        <v>110</v>
      </c>
      <c r="AF557" s="103">
        <v>33940.0</v>
      </c>
      <c r="AG557" s="100">
        <v>11.27</v>
      </c>
      <c r="AH557" s="100">
        <v>11.27</v>
      </c>
      <c r="AI557" s="103">
        <v>46022.0</v>
      </c>
      <c r="AJ557" s="100">
        <v>0.0336</v>
      </c>
      <c r="AK557" s="102" t="s">
        <v>1292</v>
      </c>
      <c r="AL557" s="104"/>
      <c r="AM557" s="102" t="s">
        <v>2106</v>
      </c>
      <c r="AN557" s="100">
        <v>5190.0</v>
      </c>
      <c r="AO557" s="102" t="s">
        <v>110</v>
      </c>
      <c r="AP557" s="102" t="s">
        <v>110</v>
      </c>
      <c r="AQ557" s="102">
        <v>7.26381</v>
      </c>
      <c r="AR557" s="102">
        <v>8.0</v>
      </c>
      <c r="AS557" s="102">
        <v>0.0638325</v>
      </c>
      <c r="AT557" s="99">
        <v>0.0379</v>
      </c>
      <c r="AU557" s="102" t="s">
        <v>110</v>
      </c>
      <c r="AV557" s="109" t="s">
        <v>2117</v>
      </c>
      <c r="AW557" s="102" t="s">
        <v>2108</v>
      </c>
      <c r="AX557" s="110" t="s">
        <v>1785</v>
      </c>
      <c r="AY557" s="110" t="s">
        <v>118</v>
      </c>
      <c r="AZ557" s="110" t="s">
        <v>2109</v>
      </c>
    </row>
    <row r="558">
      <c r="A558" s="38">
        <v>554.0</v>
      </c>
      <c r="B558" s="135" t="s">
        <v>2118</v>
      </c>
      <c r="C558" s="82" t="str">
        <f t="shared" si="11"/>
        <v>View</v>
      </c>
      <c r="D558" s="38" t="s">
        <v>2119</v>
      </c>
      <c r="E558" s="83">
        <v>0.7479</v>
      </c>
      <c r="F558" s="87" t="str">
        <f t="shared" si="12"/>
        <v>Global Bond-USD Hedged</v>
      </c>
      <c r="G558" s="71">
        <v>0.0048</v>
      </c>
      <c r="H558" s="72">
        <v>4.0E-4</v>
      </c>
      <c r="I558" s="72">
        <v>0.0332</v>
      </c>
      <c r="J558" s="72">
        <v>0.0674</v>
      </c>
      <c r="K558" s="72">
        <v>0.2369</v>
      </c>
      <c r="L558" s="72">
        <v>0.1587</v>
      </c>
      <c r="M558" s="72">
        <v>0.0621</v>
      </c>
      <c r="N558" s="73">
        <v>-0.3747</v>
      </c>
      <c r="O558" s="73">
        <v>1.5728</v>
      </c>
      <c r="P558" s="73">
        <v>-0.4657</v>
      </c>
      <c r="Q558" s="72">
        <v>0.1882</v>
      </c>
      <c r="R558" s="89">
        <v>0.33</v>
      </c>
      <c r="S558" s="91">
        <v>264.636769</v>
      </c>
      <c r="T558" s="93">
        <v>473.0</v>
      </c>
      <c r="U558" s="91">
        <v>2284.364245</v>
      </c>
      <c r="V558" s="95"/>
      <c r="W558" s="97">
        <v>0.044</v>
      </c>
      <c r="X558" s="99">
        <v>0.0534</v>
      </c>
      <c r="Y558" s="100">
        <v>22.0</v>
      </c>
      <c r="Z558" s="100">
        <v>5.0</v>
      </c>
      <c r="AA558" s="97">
        <v>0.0021</v>
      </c>
      <c r="AB558" s="100">
        <v>0.76</v>
      </c>
      <c r="AC558" s="102" t="s">
        <v>1277</v>
      </c>
      <c r="AD558" s="102" t="s">
        <v>1401</v>
      </c>
      <c r="AE558" s="100" t="s">
        <v>110</v>
      </c>
      <c r="AF558" s="103">
        <v>42452.0</v>
      </c>
      <c r="AG558" s="100">
        <v>7.92</v>
      </c>
      <c r="AH558" s="100">
        <v>0.0</v>
      </c>
      <c r="AI558" s="103">
        <v>46022.0</v>
      </c>
      <c r="AJ558" s="100">
        <v>0.0659</v>
      </c>
      <c r="AK558" s="102" t="s">
        <v>1292</v>
      </c>
      <c r="AL558" s="104"/>
      <c r="AM558" s="102" t="s">
        <v>2106</v>
      </c>
      <c r="AN558" s="100">
        <v>5190.0</v>
      </c>
      <c r="AO558" s="102" t="s">
        <v>110</v>
      </c>
      <c r="AP558" s="102" t="s">
        <v>110</v>
      </c>
      <c r="AQ558" s="102">
        <v>4.5168</v>
      </c>
      <c r="AR558" s="102">
        <v>12.0</v>
      </c>
      <c r="AS558" s="102" t="s">
        <v>110</v>
      </c>
      <c r="AT558" s="99">
        <v>0.0539</v>
      </c>
      <c r="AU558" s="102" t="s">
        <v>110</v>
      </c>
      <c r="AV558" s="109" t="s">
        <v>2120</v>
      </c>
      <c r="AW558" s="102" t="s">
        <v>2108</v>
      </c>
      <c r="AX558" s="110" t="s">
        <v>1785</v>
      </c>
      <c r="AY558" s="110" t="s">
        <v>118</v>
      </c>
      <c r="AZ558" s="110" t="s">
        <v>2109</v>
      </c>
    </row>
    <row r="559">
      <c r="A559" s="38">
        <v>555.0</v>
      </c>
      <c r="B559" s="135" t="s">
        <v>2106</v>
      </c>
      <c r="C559" s="82" t="str">
        <f t="shared" si="11"/>
        <v>View</v>
      </c>
      <c r="D559" s="38" t="s">
        <v>2121</v>
      </c>
      <c r="E559" s="83">
        <v>0.0384</v>
      </c>
      <c r="F559" s="87" t="str">
        <f t="shared" si="12"/>
        <v>Global Bond-USD Hedged</v>
      </c>
      <c r="G559" s="71">
        <v>7.0E-4</v>
      </c>
      <c r="H559" s="72">
        <v>0.0012</v>
      </c>
      <c r="I559" s="72">
        <v>0.0104</v>
      </c>
      <c r="J559" s="72">
        <v>0.0318</v>
      </c>
      <c r="K559" s="72">
        <v>0.1467</v>
      </c>
      <c r="L559" s="72">
        <v>0.1447</v>
      </c>
      <c r="M559" s="72">
        <v>-0.0101</v>
      </c>
      <c r="N559" s="73">
        <v>-0.6639</v>
      </c>
      <c r="O559" s="73">
        <v>0.0823</v>
      </c>
      <c r="P559" s="73">
        <v>-0.9766</v>
      </c>
      <c r="Q559" s="72">
        <v>0.1623</v>
      </c>
      <c r="R559" s="89">
        <v>-0.07</v>
      </c>
      <c r="S559" s="91">
        <v>9143.913118</v>
      </c>
      <c r="T559" s="93">
        <v>6756.0</v>
      </c>
      <c r="U559" s="91">
        <v>74348.93995</v>
      </c>
      <c r="V559" s="100" t="s">
        <v>156</v>
      </c>
      <c r="W559" s="97">
        <v>0.0321</v>
      </c>
      <c r="X559" s="99">
        <v>0.0439</v>
      </c>
      <c r="Y559" s="100">
        <v>87.0</v>
      </c>
      <c r="Z559" s="100">
        <v>65.0</v>
      </c>
      <c r="AA559" s="97">
        <v>0.0028</v>
      </c>
      <c r="AB559" s="100">
        <v>0.72</v>
      </c>
      <c r="AC559" s="102" t="s">
        <v>1277</v>
      </c>
      <c r="AD559" s="102" t="s">
        <v>2095</v>
      </c>
      <c r="AE559" s="100" t="s">
        <v>110</v>
      </c>
      <c r="AF559" s="103">
        <v>41425.0</v>
      </c>
      <c r="AG559" s="100">
        <v>12.6</v>
      </c>
      <c r="AH559" s="100">
        <v>3.26</v>
      </c>
      <c r="AI559" s="103">
        <v>46009.0</v>
      </c>
      <c r="AJ559" s="100">
        <v>0.9686</v>
      </c>
      <c r="AK559" s="102" t="s">
        <v>160</v>
      </c>
      <c r="AL559" s="102" t="s">
        <v>279</v>
      </c>
      <c r="AM559" s="102" t="s">
        <v>2106</v>
      </c>
      <c r="AN559" s="100">
        <v>5190.0</v>
      </c>
      <c r="AO559" s="102" t="s">
        <v>110</v>
      </c>
      <c r="AP559" s="102" t="s">
        <v>110</v>
      </c>
      <c r="AQ559" s="102">
        <v>6.81</v>
      </c>
      <c r="AR559" s="102">
        <v>8.0</v>
      </c>
      <c r="AS559" s="102">
        <v>0.0497</v>
      </c>
      <c r="AT559" s="99">
        <v>0.0273</v>
      </c>
      <c r="AU559" s="102" t="s">
        <v>110</v>
      </c>
      <c r="AV559" s="109" t="s">
        <v>2122</v>
      </c>
      <c r="AW559" s="102" t="s">
        <v>2108</v>
      </c>
      <c r="AX559" s="110" t="s">
        <v>1785</v>
      </c>
      <c r="AY559" s="110" t="s">
        <v>132</v>
      </c>
      <c r="AZ559" s="110" t="s">
        <v>2109</v>
      </c>
    </row>
    <row r="560">
      <c r="A560" s="38">
        <v>556.0</v>
      </c>
      <c r="B560" s="135" t="s">
        <v>2123</v>
      </c>
      <c r="C560" s="82" t="str">
        <f t="shared" si="11"/>
        <v>View</v>
      </c>
      <c r="D560" s="38" t="s">
        <v>2124</v>
      </c>
      <c r="E560" s="83">
        <v>0.8871</v>
      </c>
      <c r="F560" s="87" t="str">
        <f t="shared" si="12"/>
        <v>Preferred Stock</v>
      </c>
      <c r="G560" s="71">
        <v>0.0097</v>
      </c>
      <c r="H560" s="72">
        <v>0.0014</v>
      </c>
      <c r="I560" s="72">
        <v>0.0332</v>
      </c>
      <c r="J560" s="72">
        <v>0.0735</v>
      </c>
      <c r="K560" s="72">
        <v>0.4149</v>
      </c>
      <c r="L560" s="72">
        <v>0.1795</v>
      </c>
      <c r="M560" s="72">
        <v>0.5839</v>
      </c>
      <c r="N560" s="73">
        <v>0.6285</v>
      </c>
      <c r="O560" s="73">
        <v>1.0209</v>
      </c>
      <c r="P560" s="73">
        <v>0.9657</v>
      </c>
      <c r="Q560" s="72">
        <v>0.1795</v>
      </c>
      <c r="R560" s="89">
        <v>3.16</v>
      </c>
      <c r="S560" s="91">
        <v>28.205901</v>
      </c>
      <c r="T560" s="93">
        <v>56.0</v>
      </c>
      <c r="U560" s="91">
        <v>374.528338</v>
      </c>
      <c r="V560" s="95"/>
      <c r="W560" s="97">
        <v>0.047</v>
      </c>
      <c r="X560" s="99">
        <v>0.052</v>
      </c>
      <c r="Y560" s="100">
        <v>47.0</v>
      </c>
      <c r="Z560" s="100">
        <v>4.0</v>
      </c>
      <c r="AA560" s="97">
        <v>0.0035</v>
      </c>
      <c r="AB560" s="100">
        <v>0.86</v>
      </c>
      <c r="AC560" s="102" t="s">
        <v>1277</v>
      </c>
      <c r="AD560" s="102" t="s">
        <v>1271</v>
      </c>
      <c r="AE560" s="100" t="s">
        <v>110</v>
      </c>
      <c r="AF560" s="103">
        <v>41453.0</v>
      </c>
      <c r="AG560" s="100">
        <v>3.97</v>
      </c>
      <c r="AH560" s="100">
        <v>3.97</v>
      </c>
      <c r="AI560" s="103">
        <v>46020.0</v>
      </c>
      <c r="AJ560" s="100">
        <v>0.1855</v>
      </c>
      <c r="AK560" s="102" t="s">
        <v>160</v>
      </c>
      <c r="AL560" s="104"/>
      <c r="AM560" s="102" t="s">
        <v>2125</v>
      </c>
      <c r="AN560" s="100">
        <v>5200.0</v>
      </c>
      <c r="AO560" s="102" t="s">
        <v>110</v>
      </c>
      <c r="AP560" s="102" t="s">
        <v>110</v>
      </c>
      <c r="AQ560" s="102" t="s">
        <v>110</v>
      </c>
      <c r="AR560" s="102" t="s">
        <v>110</v>
      </c>
      <c r="AS560" s="102" t="s">
        <v>110</v>
      </c>
      <c r="AT560" s="102" t="s">
        <v>110</v>
      </c>
      <c r="AU560" s="102" t="s">
        <v>110</v>
      </c>
      <c r="AV560" s="109" t="s">
        <v>2126</v>
      </c>
      <c r="AW560" s="102" t="s">
        <v>2127</v>
      </c>
      <c r="AX560" s="110" t="s">
        <v>1785</v>
      </c>
      <c r="AY560" s="110" t="s">
        <v>118</v>
      </c>
      <c r="AZ560" s="110" t="s">
        <v>2128</v>
      </c>
    </row>
    <row r="561">
      <c r="A561" s="38">
        <v>557.0</v>
      </c>
      <c r="B561" s="135" t="s">
        <v>2129</v>
      </c>
      <c r="C561" s="82" t="str">
        <f t="shared" si="11"/>
        <v>View</v>
      </c>
      <c r="D561" s="38" t="s">
        <v>2130</v>
      </c>
      <c r="E561" s="83">
        <v>0.8361</v>
      </c>
      <c r="F561" s="87" t="str">
        <f t="shared" si="12"/>
        <v>Preferred Stock</v>
      </c>
      <c r="G561" s="71">
        <v>0.0248</v>
      </c>
      <c r="H561" s="72">
        <v>0.0056</v>
      </c>
      <c r="I561" s="72">
        <v>0.0791</v>
      </c>
      <c r="J561" s="72">
        <v>0.0711</v>
      </c>
      <c r="K561" s="72">
        <v>0.5175</v>
      </c>
      <c r="L561" s="72">
        <v>0.1944</v>
      </c>
      <c r="M561" s="72">
        <v>0.5579</v>
      </c>
      <c r="N561" s="73">
        <v>0.4135</v>
      </c>
      <c r="O561" s="73">
        <v>1.2432</v>
      </c>
      <c r="P561" s="73">
        <v>0.5616</v>
      </c>
      <c r="Q561" s="72">
        <v>0.2267</v>
      </c>
      <c r="R561" s="89">
        <v>2.44</v>
      </c>
      <c r="S561" s="91">
        <v>353.242855</v>
      </c>
      <c r="T561" s="93">
        <v>192.0</v>
      </c>
      <c r="U561" s="91">
        <v>2069.158657</v>
      </c>
      <c r="V561" s="95"/>
      <c r="W561" s="97">
        <v>0.09</v>
      </c>
      <c r="X561" s="99">
        <v>0.0941</v>
      </c>
      <c r="Y561" s="100">
        <v>60.0</v>
      </c>
      <c r="Z561" s="100">
        <v>1.0</v>
      </c>
      <c r="AA561" s="97">
        <v>0.0071</v>
      </c>
      <c r="AB561" s="100">
        <v>1.38</v>
      </c>
      <c r="AC561" s="102" t="s">
        <v>1277</v>
      </c>
      <c r="AD561" s="102" t="s">
        <v>1034</v>
      </c>
      <c r="AE561" s="100">
        <v>59.99</v>
      </c>
      <c r="AF561" s="103">
        <v>43236.0</v>
      </c>
      <c r="AG561" s="100">
        <v>7.64</v>
      </c>
      <c r="AH561" s="100">
        <v>1.84</v>
      </c>
      <c r="AI561" s="103">
        <v>46013.0</v>
      </c>
      <c r="AJ561" s="100">
        <v>0.17</v>
      </c>
      <c r="AK561" s="102" t="s">
        <v>160</v>
      </c>
      <c r="AL561" s="102" t="s">
        <v>129</v>
      </c>
      <c r="AM561" s="102" t="s">
        <v>2125</v>
      </c>
      <c r="AN561" s="100">
        <v>5200.0</v>
      </c>
      <c r="AO561" s="102" t="s">
        <v>110</v>
      </c>
      <c r="AP561" s="102" t="s">
        <v>110</v>
      </c>
      <c r="AQ561" s="102" t="s">
        <v>110</v>
      </c>
      <c r="AR561" s="102" t="s">
        <v>110</v>
      </c>
      <c r="AS561" s="102" t="s">
        <v>110</v>
      </c>
      <c r="AT561" s="102" t="s">
        <v>110</v>
      </c>
      <c r="AU561" s="102" t="s">
        <v>110</v>
      </c>
      <c r="AV561" s="109" t="s">
        <v>2131</v>
      </c>
      <c r="AW561" s="102" t="s">
        <v>2127</v>
      </c>
      <c r="AX561" s="110" t="s">
        <v>1785</v>
      </c>
      <c r="AY561" s="110" t="s">
        <v>132</v>
      </c>
      <c r="AZ561" s="110" t="s">
        <v>2128</v>
      </c>
    </row>
    <row r="562">
      <c r="A562" s="38">
        <v>558.0</v>
      </c>
      <c r="B562" s="135" t="s">
        <v>2132</v>
      </c>
      <c r="C562" s="82" t="str">
        <f t="shared" si="11"/>
        <v>View</v>
      </c>
      <c r="D562" s="38" t="s">
        <v>2133</v>
      </c>
      <c r="E562" s="83">
        <v>0.7794</v>
      </c>
      <c r="F562" s="87" t="str">
        <f t="shared" si="12"/>
        <v>Preferred Stock</v>
      </c>
      <c r="G562" s="71">
        <v>0.006</v>
      </c>
      <c r="H562" s="72">
        <v>0.001</v>
      </c>
      <c r="I562" s="72">
        <v>0.0356</v>
      </c>
      <c r="J562" s="72">
        <v>0.0761</v>
      </c>
      <c r="K562" s="72">
        <v>0.2464</v>
      </c>
      <c r="L562" s="72">
        <v>0.0957</v>
      </c>
      <c r="M562" s="72">
        <v>0.2056</v>
      </c>
      <c r="N562" s="73">
        <v>0.1443</v>
      </c>
      <c r="O562" s="73">
        <v>0.646</v>
      </c>
      <c r="P562" s="73">
        <v>0.1703</v>
      </c>
      <c r="Q562" s="72">
        <v>0.0957</v>
      </c>
      <c r="R562" s="89">
        <v>2.15</v>
      </c>
      <c r="S562" s="91">
        <v>67.45461</v>
      </c>
      <c r="T562" s="93">
        <v>252.0</v>
      </c>
      <c r="U562" s="91">
        <v>1861.485622</v>
      </c>
      <c r="V562" s="95"/>
      <c r="W562" s="97">
        <v>0.05</v>
      </c>
      <c r="X562" s="99">
        <v>0.0552</v>
      </c>
      <c r="Y562" s="100">
        <v>40.0</v>
      </c>
      <c r="Z562" s="100">
        <v>56.0</v>
      </c>
      <c r="AA562" s="97">
        <v>0.0018</v>
      </c>
      <c r="AB562" s="100">
        <v>0.39</v>
      </c>
      <c r="AC562" s="102" t="s">
        <v>1277</v>
      </c>
      <c r="AD562" s="102" t="s">
        <v>2134</v>
      </c>
      <c r="AE562" s="100" t="s">
        <v>110</v>
      </c>
      <c r="AF562" s="103">
        <v>42338.0</v>
      </c>
      <c r="AG562" s="100">
        <v>10.1</v>
      </c>
      <c r="AH562" s="100">
        <v>1.92</v>
      </c>
      <c r="AI562" s="103">
        <v>46007.0</v>
      </c>
      <c r="AJ562" s="100">
        <v>0.066</v>
      </c>
      <c r="AK562" s="102" t="s">
        <v>160</v>
      </c>
      <c r="AL562" s="104"/>
      <c r="AM562" s="102" t="s">
        <v>2125</v>
      </c>
      <c r="AN562" s="100">
        <v>5200.0</v>
      </c>
      <c r="AO562" s="102" t="s">
        <v>110</v>
      </c>
      <c r="AP562" s="102" t="s">
        <v>110</v>
      </c>
      <c r="AQ562" s="102" t="s">
        <v>110</v>
      </c>
      <c r="AR562" s="102" t="s">
        <v>110</v>
      </c>
      <c r="AS562" s="102" t="s">
        <v>110</v>
      </c>
      <c r="AT562" s="99">
        <v>0.0425</v>
      </c>
      <c r="AU562" s="102" t="s">
        <v>110</v>
      </c>
      <c r="AV562" s="109" t="s">
        <v>2135</v>
      </c>
      <c r="AW562" s="102" t="s">
        <v>2127</v>
      </c>
      <c r="AX562" s="110" t="s">
        <v>1785</v>
      </c>
      <c r="AY562" s="110" t="s">
        <v>118</v>
      </c>
      <c r="AZ562" s="110" t="s">
        <v>2128</v>
      </c>
    </row>
    <row r="563">
      <c r="A563" s="38">
        <v>559.0</v>
      </c>
      <c r="B563" s="135" t="s">
        <v>2136</v>
      </c>
      <c r="C563" s="82" t="str">
        <f t="shared" si="11"/>
        <v>View</v>
      </c>
      <c r="D563" s="38" t="s">
        <v>2137</v>
      </c>
      <c r="E563" s="83">
        <v>0.7099</v>
      </c>
      <c r="F563" s="87" t="str">
        <f t="shared" si="12"/>
        <v>Preferred Stock</v>
      </c>
      <c r="G563" s="71">
        <v>0.005</v>
      </c>
      <c r="H563" s="72">
        <v>0.0021</v>
      </c>
      <c r="I563" s="72">
        <v>0.0339</v>
      </c>
      <c r="J563" s="72">
        <v>0.0642</v>
      </c>
      <c r="K563" s="72">
        <v>0.3162</v>
      </c>
      <c r="L563" s="72">
        <v>0.1376</v>
      </c>
      <c r="M563" s="72">
        <v>0.2526</v>
      </c>
      <c r="N563" s="73">
        <v>0.1836</v>
      </c>
      <c r="O563" s="73">
        <v>0.7283</v>
      </c>
      <c r="P563" s="73">
        <v>0.2334</v>
      </c>
      <c r="Q563" s="72">
        <v>0.1376</v>
      </c>
      <c r="R563" s="89">
        <v>1.8</v>
      </c>
      <c r="S563" s="91">
        <v>151.888382</v>
      </c>
      <c r="T563" s="93">
        <v>333.0</v>
      </c>
      <c r="U563" s="91">
        <v>2346.118668</v>
      </c>
      <c r="V563" s="95"/>
      <c r="W563" s="97">
        <v>0.05</v>
      </c>
      <c r="X563" s="99">
        <v>0.0652</v>
      </c>
      <c r="Y563" s="100">
        <v>51.0</v>
      </c>
      <c r="Z563" s="100">
        <v>12.0</v>
      </c>
      <c r="AA563" s="97">
        <v>0.0042</v>
      </c>
      <c r="AB563" s="100">
        <v>0.32</v>
      </c>
      <c r="AC563" s="102" t="s">
        <v>101</v>
      </c>
      <c r="AD563" s="102" t="s">
        <v>1271</v>
      </c>
      <c r="AE563" s="100" t="s">
        <v>110</v>
      </c>
      <c r="AF563" s="103">
        <v>41760.0</v>
      </c>
      <c r="AG563" s="100">
        <v>11.68</v>
      </c>
      <c r="AH563" s="100">
        <v>4.66</v>
      </c>
      <c r="AI563" s="103">
        <v>46013.0</v>
      </c>
      <c r="AJ563" s="100">
        <v>0.2103</v>
      </c>
      <c r="AK563" s="102" t="s">
        <v>160</v>
      </c>
      <c r="AL563" s="102" t="s">
        <v>129</v>
      </c>
      <c r="AM563" s="102" t="s">
        <v>2125</v>
      </c>
      <c r="AN563" s="100">
        <v>5200.0</v>
      </c>
      <c r="AO563" s="102" t="s">
        <v>110</v>
      </c>
      <c r="AP563" s="102" t="s">
        <v>110</v>
      </c>
      <c r="AQ563" s="102">
        <v>2.83729</v>
      </c>
      <c r="AR563" s="102">
        <v>12.0</v>
      </c>
      <c r="AS563" s="102">
        <v>0.0683958</v>
      </c>
      <c r="AT563" s="102" t="s">
        <v>110</v>
      </c>
      <c r="AU563" s="102" t="s">
        <v>110</v>
      </c>
      <c r="AV563" s="109" t="s">
        <v>2138</v>
      </c>
      <c r="AW563" s="102" t="s">
        <v>2127</v>
      </c>
      <c r="AX563" s="110" t="s">
        <v>1785</v>
      </c>
      <c r="AY563" s="110" t="s">
        <v>132</v>
      </c>
      <c r="AZ563" s="110" t="s">
        <v>2128</v>
      </c>
    </row>
    <row r="564">
      <c r="A564" s="38">
        <v>560.0</v>
      </c>
      <c r="B564" s="135" t="s">
        <v>2139</v>
      </c>
      <c r="C564" s="82" t="str">
        <f t="shared" si="11"/>
        <v>View</v>
      </c>
      <c r="D564" s="38" t="s">
        <v>2140</v>
      </c>
      <c r="E564" s="83">
        <v>0.6323</v>
      </c>
      <c r="F564" s="87" t="str">
        <f t="shared" si="12"/>
        <v>Preferred Stock</v>
      </c>
      <c r="G564" s="71">
        <v>0.0</v>
      </c>
      <c r="H564" s="72">
        <v>0.001</v>
      </c>
      <c r="I564" s="72">
        <v>0.0434</v>
      </c>
      <c r="J564" s="72">
        <v>0.0895</v>
      </c>
      <c r="K564" s="72">
        <v>0.2992</v>
      </c>
      <c r="L564" s="72">
        <v>0.1868</v>
      </c>
      <c r="M564" s="72">
        <v>0.2004</v>
      </c>
      <c r="N564" s="73">
        <v>0.0687</v>
      </c>
      <c r="O564" s="73">
        <v>0.5267</v>
      </c>
      <c r="P564" s="73">
        <v>0.0765</v>
      </c>
      <c r="Q564" s="72">
        <v>0.1868</v>
      </c>
      <c r="R564" s="89">
        <v>1.07</v>
      </c>
      <c r="S564" s="91">
        <v>-129.657842</v>
      </c>
      <c r="T564" s="93">
        <v>195.0</v>
      </c>
      <c r="U564" s="91">
        <v>1035.002</v>
      </c>
      <c r="V564" s="95"/>
      <c r="W564" s="97">
        <v>0.06</v>
      </c>
      <c r="X564" s="99">
        <v>0.0579</v>
      </c>
      <c r="Y564" s="100">
        <v>19.0</v>
      </c>
      <c r="Z564" s="100">
        <v>18.0</v>
      </c>
      <c r="AA564" s="97">
        <v>0.0029</v>
      </c>
      <c r="AB564" s="100">
        <v>0.66</v>
      </c>
      <c r="AC564" s="102" t="s">
        <v>1277</v>
      </c>
      <c r="AD564" s="102" t="s">
        <v>2134</v>
      </c>
      <c r="AE564" s="100" t="s">
        <v>110</v>
      </c>
      <c r="AF564" s="103">
        <v>41712.0</v>
      </c>
      <c r="AG564" s="100">
        <v>11.81</v>
      </c>
      <c r="AH564" s="100">
        <v>4.42</v>
      </c>
      <c r="AI564" s="103">
        <v>46020.0</v>
      </c>
      <c r="AJ564" s="100">
        <v>0.0556</v>
      </c>
      <c r="AK564" s="102" t="s">
        <v>160</v>
      </c>
      <c r="AL564" s="104"/>
      <c r="AM564" s="102" t="s">
        <v>2125</v>
      </c>
      <c r="AN564" s="100">
        <v>5200.0</v>
      </c>
      <c r="AO564" s="102" t="s">
        <v>110</v>
      </c>
      <c r="AP564" s="102" t="s">
        <v>110</v>
      </c>
      <c r="AQ564" s="102">
        <v>3.7</v>
      </c>
      <c r="AR564" s="102">
        <v>12.0</v>
      </c>
      <c r="AS564" s="102">
        <v>0.0572</v>
      </c>
      <c r="AT564" s="99">
        <v>0.0768</v>
      </c>
      <c r="AU564" s="102" t="s">
        <v>110</v>
      </c>
      <c r="AV564" s="109" t="s">
        <v>2141</v>
      </c>
      <c r="AW564" s="102" t="s">
        <v>2127</v>
      </c>
      <c r="AX564" s="110" t="s">
        <v>1785</v>
      </c>
      <c r="AY564" s="110" t="s">
        <v>118</v>
      </c>
      <c r="AZ564" s="110" t="s">
        <v>2128</v>
      </c>
    </row>
    <row r="565">
      <c r="A565" s="38">
        <v>561.0</v>
      </c>
      <c r="B565" s="135" t="s">
        <v>2142</v>
      </c>
      <c r="C565" s="82" t="str">
        <f t="shared" si="11"/>
        <v>View</v>
      </c>
      <c r="D565" s="38" t="s">
        <v>2143</v>
      </c>
      <c r="E565" s="83">
        <v>0.6418</v>
      </c>
      <c r="F565" s="87" t="str">
        <f t="shared" si="12"/>
        <v>Preferred Stock</v>
      </c>
      <c r="G565" s="71">
        <v>0.0055</v>
      </c>
      <c r="H565" s="72">
        <v>5.0E-4</v>
      </c>
      <c r="I565" s="72">
        <v>0.035</v>
      </c>
      <c r="J565" s="72">
        <v>0.0747</v>
      </c>
      <c r="K565" s="72">
        <v>0.2801</v>
      </c>
      <c r="L565" s="72">
        <v>0.1633</v>
      </c>
      <c r="M565" s="72">
        <v>0.1588</v>
      </c>
      <c r="N565" s="73">
        <v>-0.0322</v>
      </c>
      <c r="O565" s="73">
        <v>0.7234</v>
      </c>
      <c r="P565" s="73">
        <v>-0.0423</v>
      </c>
      <c r="Q565" s="72">
        <v>0.1699</v>
      </c>
      <c r="R565" s="89">
        <v>0.94</v>
      </c>
      <c r="S565" s="91">
        <v>136.920784</v>
      </c>
      <c r="T565" s="93">
        <v>145.0</v>
      </c>
      <c r="U565" s="91">
        <v>1414.521149</v>
      </c>
      <c r="V565" s="95"/>
      <c r="W565" s="97">
        <v>0.0486</v>
      </c>
      <c r="X565" s="99">
        <v>0.0487</v>
      </c>
      <c r="Y565" s="100">
        <v>35.0</v>
      </c>
      <c r="Z565" s="100">
        <v>27.0</v>
      </c>
      <c r="AA565" s="97">
        <v>0.0031</v>
      </c>
      <c r="AB565" s="100">
        <v>0.76</v>
      </c>
      <c r="AC565" s="102" t="s">
        <v>1277</v>
      </c>
      <c r="AD565" s="102" t="s">
        <v>2144</v>
      </c>
      <c r="AE565" s="100" t="s">
        <v>110</v>
      </c>
      <c r="AF565" s="103">
        <v>42926.0</v>
      </c>
      <c r="AG565" s="100">
        <v>8.48</v>
      </c>
      <c r="AH565" s="100">
        <v>4.12</v>
      </c>
      <c r="AI565" s="103">
        <v>46020.0</v>
      </c>
      <c r="AJ565" s="100">
        <v>0.084</v>
      </c>
      <c r="AK565" s="102" t="s">
        <v>160</v>
      </c>
      <c r="AL565" s="102" t="s">
        <v>129</v>
      </c>
      <c r="AM565" s="102" t="s">
        <v>2125</v>
      </c>
      <c r="AN565" s="100">
        <v>5200.0</v>
      </c>
      <c r="AO565" s="102" t="s">
        <v>110</v>
      </c>
      <c r="AP565" s="102" t="s">
        <v>110</v>
      </c>
      <c r="AQ565" s="102">
        <v>3.25</v>
      </c>
      <c r="AR565" s="102">
        <v>12.0</v>
      </c>
      <c r="AS565" s="102">
        <v>0.0722</v>
      </c>
      <c r="AT565" s="99">
        <v>0.0732</v>
      </c>
      <c r="AU565" s="102" t="s">
        <v>110</v>
      </c>
      <c r="AV565" s="109" t="s">
        <v>2145</v>
      </c>
      <c r="AW565" s="102" t="s">
        <v>2127</v>
      </c>
      <c r="AX565" s="110" t="s">
        <v>1785</v>
      </c>
      <c r="AY565" s="110" t="s">
        <v>132</v>
      </c>
      <c r="AZ565" s="110" t="s">
        <v>2128</v>
      </c>
    </row>
    <row r="566">
      <c r="A566" s="38">
        <v>562.0</v>
      </c>
      <c r="B566" s="135" t="s">
        <v>2146</v>
      </c>
      <c r="C566" s="82" t="str">
        <f t="shared" si="11"/>
        <v>View</v>
      </c>
      <c r="D566" s="38" t="s">
        <v>2147</v>
      </c>
      <c r="E566" s="83">
        <v>0.5991</v>
      </c>
      <c r="F566" s="87" t="str">
        <f t="shared" si="12"/>
        <v>Preferred Stock</v>
      </c>
      <c r="G566" s="71">
        <v>0.0467</v>
      </c>
      <c r="H566" s="72">
        <v>0.0</v>
      </c>
      <c r="I566" s="72">
        <v>0.0484</v>
      </c>
      <c r="J566" s="72">
        <v>0.1152</v>
      </c>
      <c r="K566" s="72">
        <v>0.4382</v>
      </c>
      <c r="L566" s="72">
        <v>0.3224</v>
      </c>
      <c r="M566" s="72">
        <v>0.3114</v>
      </c>
      <c r="N566" s="73">
        <v>0.1392</v>
      </c>
      <c r="O566" s="73">
        <v>0.6253</v>
      </c>
      <c r="P566" s="73">
        <v>0.1698</v>
      </c>
      <c r="Q566" s="72">
        <v>0.3224</v>
      </c>
      <c r="R566" s="89">
        <v>0.93</v>
      </c>
      <c r="S566" s="91" t="s">
        <v>110</v>
      </c>
      <c r="T566" s="93">
        <v>260.0</v>
      </c>
      <c r="U566" s="91">
        <v>2591.503811</v>
      </c>
      <c r="V566" s="95"/>
      <c r="W566" s="97">
        <v>0.0</v>
      </c>
      <c r="X566" s="99">
        <v>0.0979</v>
      </c>
      <c r="Y566" s="100">
        <v>1.0</v>
      </c>
      <c r="Z566" s="100">
        <v>77.0</v>
      </c>
      <c r="AA566" s="97">
        <v>0.0085</v>
      </c>
      <c r="AB566" s="100">
        <v>0.72</v>
      </c>
      <c r="AC566" s="102" t="s">
        <v>264</v>
      </c>
      <c r="AD566" s="104"/>
      <c r="AE566" s="100" t="s">
        <v>110</v>
      </c>
      <c r="AF566" s="103">
        <v>37706.0</v>
      </c>
      <c r="AG566" s="100">
        <v>13.76</v>
      </c>
      <c r="AH566" s="100">
        <v>13.76</v>
      </c>
      <c r="AI566" s="103">
        <v>46006.0</v>
      </c>
      <c r="AJ566" s="100">
        <v>0.0625</v>
      </c>
      <c r="AK566" s="102" t="s">
        <v>160</v>
      </c>
      <c r="AL566" s="102" t="s">
        <v>618</v>
      </c>
      <c r="AM566" s="102" t="s">
        <v>2125</v>
      </c>
      <c r="AN566" s="100">
        <v>5200.0</v>
      </c>
      <c r="AO566" s="102" t="s">
        <v>110</v>
      </c>
      <c r="AP566" s="102" t="s">
        <v>110</v>
      </c>
      <c r="AQ566" s="102">
        <v>6.5</v>
      </c>
      <c r="AR566" s="102">
        <v>11.0</v>
      </c>
      <c r="AS566" s="102" t="s">
        <v>110</v>
      </c>
      <c r="AT566" s="99">
        <v>0.0687</v>
      </c>
      <c r="AU566" s="102" t="s">
        <v>110</v>
      </c>
      <c r="AV566" s="109" t="s">
        <v>2148</v>
      </c>
      <c r="AW566" s="102" t="s">
        <v>2127</v>
      </c>
      <c r="AX566" s="110" t="s">
        <v>1785</v>
      </c>
      <c r="AY566" s="110" t="s">
        <v>620</v>
      </c>
      <c r="AZ566" s="110" t="s">
        <v>2128</v>
      </c>
    </row>
    <row r="567">
      <c r="A567" s="38">
        <v>563.0</v>
      </c>
      <c r="B567" s="135" t="s">
        <v>2149</v>
      </c>
      <c r="C567" s="82" t="str">
        <f t="shared" si="11"/>
        <v>View</v>
      </c>
      <c r="D567" s="38" t="s">
        <v>2150</v>
      </c>
      <c r="E567" s="83">
        <v>0.4927</v>
      </c>
      <c r="F567" s="87" t="str">
        <f t="shared" si="12"/>
        <v>Preferred Stock</v>
      </c>
      <c r="G567" s="71">
        <v>0.0422</v>
      </c>
      <c r="H567" s="72">
        <v>0.008</v>
      </c>
      <c r="I567" s="72">
        <v>0.0436</v>
      </c>
      <c r="J567" s="72">
        <v>0.1167</v>
      </c>
      <c r="K567" s="72">
        <v>0.4045</v>
      </c>
      <c r="L567" s="72">
        <v>0.322</v>
      </c>
      <c r="M567" s="72">
        <v>0.2063</v>
      </c>
      <c r="N567" s="73">
        <v>0.0153</v>
      </c>
      <c r="O567" s="73">
        <v>0.72</v>
      </c>
      <c r="P567" s="73">
        <v>0.022</v>
      </c>
      <c r="Q567" s="72">
        <v>0.322</v>
      </c>
      <c r="R567" s="89">
        <v>0.58</v>
      </c>
      <c r="S567" s="91" t="s">
        <v>110</v>
      </c>
      <c r="T567" s="93">
        <v>273.0</v>
      </c>
      <c r="U567" s="91">
        <v>643.52316</v>
      </c>
      <c r="V567" s="95"/>
      <c r="W567" s="97">
        <v>0.0177</v>
      </c>
      <c r="X567" s="99">
        <v>0.0737</v>
      </c>
      <c r="Y567" s="100">
        <v>16.0</v>
      </c>
      <c r="Z567" s="100">
        <v>1.0</v>
      </c>
      <c r="AA567" s="97">
        <v>0.0081</v>
      </c>
      <c r="AB567" s="100">
        <v>0.77</v>
      </c>
      <c r="AC567" s="102" t="s">
        <v>264</v>
      </c>
      <c r="AD567" s="104"/>
      <c r="AE567" s="100" t="s">
        <v>110</v>
      </c>
      <c r="AF567" s="103">
        <v>41117.0</v>
      </c>
      <c r="AG567" s="100">
        <v>13.44</v>
      </c>
      <c r="AH567" s="100">
        <v>13.44</v>
      </c>
      <c r="AI567" s="103">
        <v>46000.0</v>
      </c>
      <c r="AJ567" s="100">
        <v>0.131</v>
      </c>
      <c r="AK567" s="102" t="s">
        <v>160</v>
      </c>
      <c r="AL567" s="102" t="s">
        <v>618</v>
      </c>
      <c r="AM567" s="102" t="s">
        <v>2125</v>
      </c>
      <c r="AN567" s="100">
        <v>5200.0</v>
      </c>
      <c r="AO567" s="102" t="s">
        <v>110</v>
      </c>
      <c r="AP567" s="102" t="s">
        <v>110</v>
      </c>
      <c r="AQ567" s="102" t="s">
        <v>110</v>
      </c>
      <c r="AR567" s="102">
        <v>13.0</v>
      </c>
      <c r="AS567" s="102" t="s">
        <v>110</v>
      </c>
      <c r="AT567" s="99">
        <v>0.0663</v>
      </c>
      <c r="AU567" s="102" t="s">
        <v>110</v>
      </c>
      <c r="AV567" s="109" t="s">
        <v>2151</v>
      </c>
      <c r="AW567" s="102" t="s">
        <v>2127</v>
      </c>
      <c r="AX567" s="110" t="s">
        <v>1785</v>
      </c>
      <c r="AY567" s="110" t="s">
        <v>620</v>
      </c>
      <c r="AZ567" s="110" t="s">
        <v>2128</v>
      </c>
    </row>
    <row r="568">
      <c r="A568" s="38">
        <v>564.0</v>
      </c>
      <c r="B568" s="135" t="s">
        <v>2152</v>
      </c>
      <c r="C568" s="82" t="str">
        <f t="shared" si="11"/>
        <v>View</v>
      </c>
      <c r="D568" s="38" t="s">
        <v>2153</v>
      </c>
      <c r="E568" s="83">
        <v>0.4998</v>
      </c>
      <c r="F568" s="87" t="str">
        <f t="shared" si="12"/>
        <v>Preferred Stock</v>
      </c>
      <c r="G568" s="71">
        <v>0.0447</v>
      </c>
      <c r="H568" s="72">
        <v>0.0021</v>
      </c>
      <c r="I568" s="72">
        <v>0.0364</v>
      </c>
      <c r="J568" s="72">
        <v>0.1189</v>
      </c>
      <c r="K568" s="72">
        <v>0.4068</v>
      </c>
      <c r="L568" s="72">
        <v>0.3738</v>
      </c>
      <c r="M568" s="72">
        <v>0.183</v>
      </c>
      <c r="N568" s="73">
        <v>-0.0134</v>
      </c>
      <c r="O568" s="73">
        <v>0.6587</v>
      </c>
      <c r="P568" s="73">
        <v>-0.0179</v>
      </c>
      <c r="Q568" s="72">
        <v>0.3738</v>
      </c>
      <c r="R568" s="89">
        <v>0.42</v>
      </c>
      <c r="S568" s="91" t="s">
        <v>110</v>
      </c>
      <c r="T568" s="93">
        <v>233.0</v>
      </c>
      <c r="U568" s="91">
        <v>1170.103713</v>
      </c>
      <c r="V568" s="95"/>
      <c r="W568" s="97">
        <v>0.07</v>
      </c>
      <c r="X568" s="99">
        <v>0.0883</v>
      </c>
      <c r="Y568" s="100">
        <v>24.0</v>
      </c>
      <c r="Z568" s="100">
        <v>93.0</v>
      </c>
      <c r="AA568" s="97">
        <v>0.0087</v>
      </c>
      <c r="AB568" s="100">
        <v>0.85</v>
      </c>
      <c r="AC568" s="102" t="s">
        <v>264</v>
      </c>
      <c r="AD568" s="104"/>
      <c r="AE568" s="100">
        <v>13.85</v>
      </c>
      <c r="AF568" s="103">
        <v>41417.0</v>
      </c>
      <c r="AG568" s="100">
        <v>12.62</v>
      </c>
      <c r="AH568" s="100">
        <v>3.78</v>
      </c>
      <c r="AI568" s="103">
        <v>46022.0</v>
      </c>
      <c r="AJ568" s="100">
        <v>0.1375</v>
      </c>
      <c r="AK568" s="102" t="s">
        <v>160</v>
      </c>
      <c r="AL568" s="102" t="s">
        <v>618</v>
      </c>
      <c r="AM568" s="102" t="s">
        <v>2125</v>
      </c>
      <c r="AN568" s="100">
        <v>5200.0</v>
      </c>
      <c r="AO568" s="102" t="s">
        <v>110</v>
      </c>
      <c r="AP568" s="102" t="s">
        <v>110</v>
      </c>
      <c r="AQ568" s="102" t="s">
        <v>110</v>
      </c>
      <c r="AR568" s="102">
        <v>12.0</v>
      </c>
      <c r="AS568" s="102" t="s">
        <v>110</v>
      </c>
      <c r="AT568" s="99">
        <v>0.0737</v>
      </c>
      <c r="AU568" s="102" t="s">
        <v>110</v>
      </c>
      <c r="AV568" s="109" t="s">
        <v>2154</v>
      </c>
      <c r="AW568" s="102" t="s">
        <v>2127</v>
      </c>
      <c r="AX568" s="110" t="s">
        <v>1785</v>
      </c>
      <c r="AY568" s="110" t="s">
        <v>620</v>
      </c>
      <c r="AZ568" s="110" t="s">
        <v>2128</v>
      </c>
    </row>
    <row r="569">
      <c r="A569" s="38">
        <v>565.0</v>
      </c>
      <c r="B569" s="135" t="s">
        <v>2125</v>
      </c>
      <c r="C569" s="82" t="str">
        <f t="shared" si="11"/>
        <v>View</v>
      </c>
      <c r="D569" s="38" t="s">
        <v>2155</v>
      </c>
      <c r="E569" s="83">
        <v>0.215</v>
      </c>
      <c r="F569" s="87" t="str">
        <f t="shared" si="12"/>
        <v>Preferred Stock</v>
      </c>
      <c r="G569" s="71">
        <v>0.0045</v>
      </c>
      <c r="H569" s="72">
        <v>0.012</v>
      </c>
      <c r="I569" s="72">
        <v>0.0401</v>
      </c>
      <c r="J569" s="72">
        <v>0.041</v>
      </c>
      <c r="K569" s="72">
        <v>0.206</v>
      </c>
      <c r="L569" s="72">
        <v>0.2026</v>
      </c>
      <c r="M569" s="72">
        <v>0.0947</v>
      </c>
      <c r="N569" s="73">
        <v>-0.1636</v>
      </c>
      <c r="O569" s="73">
        <v>0.3378</v>
      </c>
      <c r="P569" s="73">
        <v>-0.2468</v>
      </c>
      <c r="Q569" s="72">
        <v>0.2105</v>
      </c>
      <c r="R569" s="89">
        <v>0.36</v>
      </c>
      <c r="S569" s="91">
        <v>-405.431629</v>
      </c>
      <c r="T569" s="93">
        <v>456.0</v>
      </c>
      <c r="U569" s="91">
        <v>14210.90926</v>
      </c>
      <c r="V569" s="100" t="s">
        <v>156</v>
      </c>
      <c r="W569" s="97">
        <v>0.0637</v>
      </c>
      <c r="X569" s="99">
        <v>0.0622</v>
      </c>
      <c r="Y569" s="100">
        <v>70.0</v>
      </c>
      <c r="Z569" s="100">
        <v>78.0</v>
      </c>
      <c r="AA569" s="97">
        <v>0.0062</v>
      </c>
      <c r="AB569" s="100">
        <v>1.2</v>
      </c>
      <c r="AC569" s="102" t="s">
        <v>1277</v>
      </c>
      <c r="AD569" s="102" t="s">
        <v>168</v>
      </c>
      <c r="AE569" s="100" t="s">
        <v>110</v>
      </c>
      <c r="AF569" s="103">
        <v>39167.0</v>
      </c>
      <c r="AG569" s="100">
        <v>13.43</v>
      </c>
      <c r="AH569" s="100">
        <v>0.75</v>
      </c>
      <c r="AI569" s="103">
        <v>46010.0</v>
      </c>
      <c r="AJ569" s="100">
        <v>0.0659</v>
      </c>
      <c r="AK569" s="102" t="s">
        <v>160</v>
      </c>
      <c r="AL569" s="102" t="s">
        <v>279</v>
      </c>
      <c r="AM569" s="102" t="s">
        <v>2125</v>
      </c>
      <c r="AN569" s="100">
        <v>5200.0</v>
      </c>
      <c r="AO569" s="102" t="s">
        <v>110</v>
      </c>
      <c r="AP569" s="102" t="s">
        <v>110</v>
      </c>
      <c r="AQ569" s="102" t="s">
        <v>110</v>
      </c>
      <c r="AR569" s="102" t="s">
        <v>110</v>
      </c>
      <c r="AS569" s="102" t="s">
        <v>110</v>
      </c>
      <c r="AT569" s="102" t="s">
        <v>110</v>
      </c>
      <c r="AU569" s="102" t="s">
        <v>110</v>
      </c>
      <c r="AV569" s="109" t="s">
        <v>2156</v>
      </c>
      <c r="AW569" s="102" t="s">
        <v>2127</v>
      </c>
      <c r="AX569" s="110" t="s">
        <v>1785</v>
      </c>
      <c r="AY569" s="110" t="s">
        <v>132</v>
      </c>
      <c r="AZ569" s="110" t="s">
        <v>2128</v>
      </c>
    </row>
    <row r="570">
      <c r="A570" s="38">
        <v>566.0</v>
      </c>
      <c r="B570" s="135" t="s">
        <v>2157</v>
      </c>
      <c r="C570" s="82" t="str">
        <f t="shared" si="11"/>
        <v>View</v>
      </c>
      <c r="D570" s="38" t="s">
        <v>2158</v>
      </c>
      <c r="E570" s="83">
        <v>0.8949</v>
      </c>
      <c r="F570" s="87" t="str">
        <f t="shared" si="12"/>
        <v>Convertibles</v>
      </c>
      <c r="G570" s="71">
        <v>0.0069</v>
      </c>
      <c r="H570" s="72">
        <v>0.0263</v>
      </c>
      <c r="I570" s="72">
        <v>0.1306</v>
      </c>
      <c r="J570" s="72">
        <v>0.1924</v>
      </c>
      <c r="K570" s="72">
        <v>0.5524</v>
      </c>
      <c r="L570" s="72">
        <v>0.1929</v>
      </c>
      <c r="M570" s="72">
        <v>0.4305</v>
      </c>
      <c r="N570" s="73">
        <v>0.2856</v>
      </c>
      <c r="O570" s="73">
        <v>1.6239</v>
      </c>
      <c r="P570" s="73">
        <v>0.4364</v>
      </c>
      <c r="Q570" s="72">
        <v>0.2411</v>
      </c>
      <c r="R570" s="89">
        <v>1.66</v>
      </c>
      <c r="S570" s="91">
        <v>30.924682</v>
      </c>
      <c r="T570" s="93">
        <v>344.0</v>
      </c>
      <c r="U570" s="91">
        <v>2096.954423</v>
      </c>
      <c r="V570" s="95"/>
      <c r="W570" s="97">
        <v>0.01</v>
      </c>
      <c r="X570" s="99">
        <v>0.0301</v>
      </c>
      <c r="Y570" s="100">
        <v>39.0</v>
      </c>
      <c r="Z570" s="100">
        <v>3.0</v>
      </c>
      <c r="AA570" s="97">
        <v>0.007</v>
      </c>
      <c r="AB570" s="100">
        <v>0.64</v>
      </c>
      <c r="AC570" s="102" t="s">
        <v>264</v>
      </c>
      <c r="AD570" s="102" t="s">
        <v>1369</v>
      </c>
      <c r="AE570" s="100">
        <v>16.42</v>
      </c>
      <c r="AF570" s="103">
        <v>31782.0</v>
      </c>
      <c r="AG570" s="100">
        <v>9.59</v>
      </c>
      <c r="AH570" s="100">
        <v>2.0</v>
      </c>
      <c r="AI570" s="103">
        <v>46017.0</v>
      </c>
      <c r="AJ570" s="100">
        <v>3.347</v>
      </c>
      <c r="AK570" s="102" t="s">
        <v>128</v>
      </c>
      <c r="AL570" s="104"/>
      <c r="AM570" s="102" t="s">
        <v>2159</v>
      </c>
      <c r="AN570" s="100">
        <v>5210.0</v>
      </c>
      <c r="AO570" s="102" t="s">
        <v>110</v>
      </c>
      <c r="AP570" s="102" t="s">
        <v>110</v>
      </c>
      <c r="AQ570" s="102" t="s">
        <v>110</v>
      </c>
      <c r="AR570" s="102">
        <v>15.0</v>
      </c>
      <c r="AS570" s="102" t="s">
        <v>110</v>
      </c>
      <c r="AT570" s="99">
        <v>0.021</v>
      </c>
      <c r="AU570" s="102" t="s">
        <v>110</v>
      </c>
      <c r="AV570" s="109" t="s">
        <v>2160</v>
      </c>
      <c r="AW570" s="102" t="s">
        <v>2161</v>
      </c>
      <c r="AX570" s="110" t="s">
        <v>1785</v>
      </c>
      <c r="AY570" s="110" t="s">
        <v>118</v>
      </c>
      <c r="AZ570" s="110" t="s">
        <v>2162</v>
      </c>
    </row>
    <row r="571">
      <c r="A571" s="38">
        <v>567.0</v>
      </c>
      <c r="B571" s="135" t="s">
        <v>2163</v>
      </c>
      <c r="C571" s="82" t="str">
        <f t="shared" si="11"/>
        <v>View</v>
      </c>
      <c r="D571" s="38" t="s">
        <v>2164</v>
      </c>
      <c r="E571" s="83">
        <v>0.9004</v>
      </c>
      <c r="F571" s="87" t="str">
        <f t="shared" si="12"/>
        <v>Convertibles</v>
      </c>
      <c r="G571" s="71">
        <v>0.0071</v>
      </c>
      <c r="H571" s="72">
        <v>0.0245</v>
      </c>
      <c r="I571" s="72">
        <v>0.1683</v>
      </c>
      <c r="J571" s="72">
        <v>0.2339</v>
      </c>
      <c r="K571" s="72">
        <v>0.5508</v>
      </c>
      <c r="L571" s="72">
        <v>0.2607</v>
      </c>
      <c r="M571" s="72">
        <v>0.3231</v>
      </c>
      <c r="N571" s="73">
        <v>0.1579</v>
      </c>
      <c r="O571" s="73">
        <v>1.7442</v>
      </c>
      <c r="P571" s="73">
        <v>0.2446</v>
      </c>
      <c r="Q571" s="72">
        <v>0.2714</v>
      </c>
      <c r="R571" s="89">
        <v>1.09</v>
      </c>
      <c r="S571" s="91">
        <v>-73.339953</v>
      </c>
      <c r="T571" s="93">
        <v>118.0</v>
      </c>
      <c r="U571" s="91">
        <v>1468.743467</v>
      </c>
      <c r="V571" s="95"/>
      <c r="W571" s="97">
        <v>0.0158</v>
      </c>
      <c r="X571" s="99">
        <v>0.0174</v>
      </c>
      <c r="Y571" s="100">
        <v>6.0</v>
      </c>
      <c r="Z571" s="100">
        <v>5.0</v>
      </c>
      <c r="AA571" s="97">
        <v>0.0067</v>
      </c>
      <c r="AB571" s="100">
        <v>0.67</v>
      </c>
      <c r="AC571" s="102" t="s">
        <v>264</v>
      </c>
      <c r="AD571" s="102" t="s">
        <v>1271</v>
      </c>
      <c r="AE571" s="100" t="s">
        <v>110</v>
      </c>
      <c r="AF571" s="103">
        <v>34078.0</v>
      </c>
      <c r="AG571" s="100">
        <v>21.93</v>
      </c>
      <c r="AH571" s="100">
        <v>0.17</v>
      </c>
      <c r="AI571" s="103">
        <v>46009.0</v>
      </c>
      <c r="AJ571" s="100">
        <v>3.9063</v>
      </c>
      <c r="AK571" s="102" t="s">
        <v>128</v>
      </c>
      <c r="AL571" s="104"/>
      <c r="AM571" s="102" t="s">
        <v>2159</v>
      </c>
      <c r="AN571" s="100">
        <v>5210.0</v>
      </c>
      <c r="AO571" s="102" t="s">
        <v>110</v>
      </c>
      <c r="AP571" s="102" t="s">
        <v>110</v>
      </c>
      <c r="AQ571" s="102" t="s">
        <v>110</v>
      </c>
      <c r="AR571" s="102" t="s">
        <v>110</v>
      </c>
      <c r="AS571" s="102" t="s">
        <v>110</v>
      </c>
      <c r="AT571" s="99">
        <v>0.0169</v>
      </c>
      <c r="AU571" s="102" t="s">
        <v>110</v>
      </c>
      <c r="AV571" s="109" t="s">
        <v>2165</v>
      </c>
      <c r="AW571" s="102" t="s">
        <v>2161</v>
      </c>
      <c r="AX571" s="110" t="s">
        <v>1785</v>
      </c>
      <c r="AY571" s="110" t="s">
        <v>118</v>
      </c>
      <c r="AZ571" s="110" t="s">
        <v>2162</v>
      </c>
    </row>
    <row r="572">
      <c r="A572" s="38">
        <v>568.0</v>
      </c>
      <c r="B572" s="135" t="s">
        <v>2166</v>
      </c>
      <c r="C572" s="82" t="str">
        <f t="shared" si="11"/>
        <v>View</v>
      </c>
      <c r="D572" s="38" t="s">
        <v>2167</v>
      </c>
      <c r="E572" s="83">
        <v>0.739</v>
      </c>
      <c r="F572" s="87" t="str">
        <f t="shared" si="12"/>
        <v>Convertibles</v>
      </c>
      <c r="G572" s="71">
        <v>0.0453</v>
      </c>
      <c r="H572" s="72">
        <v>0.0072</v>
      </c>
      <c r="I572" s="72">
        <v>0.0923</v>
      </c>
      <c r="J572" s="72">
        <v>0.1859</v>
      </c>
      <c r="K572" s="72">
        <v>0.5863</v>
      </c>
      <c r="L572" s="72">
        <v>0.383</v>
      </c>
      <c r="M572" s="72">
        <v>0.4302</v>
      </c>
      <c r="N572" s="73">
        <v>0.1771</v>
      </c>
      <c r="O572" s="73">
        <v>1.2619</v>
      </c>
      <c r="P572" s="73">
        <v>0.2593</v>
      </c>
      <c r="Q572" s="72">
        <v>0.3846</v>
      </c>
      <c r="R572" s="89">
        <v>1.04</v>
      </c>
      <c r="S572" s="91" t="s">
        <v>110</v>
      </c>
      <c r="T572" s="93">
        <v>404.0</v>
      </c>
      <c r="U572" s="91">
        <v>562.013523</v>
      </c>
      <c r="V572" s="95"/>
      <c r="W572" s="97">
        <v>0.0</v>
      </c>
      <c r="X572" s="99">
        <v>0.1114</v>
      </c>
      <c r="Y572" s="100">
        <v>100.0</v>
      </c>
      <c r="Z572" s="100">
        <v>63.0</v>
      </c>
      <c r="AA572" s="97">
        <v>0.0104</v>
      </c>
      <c r="AB572" s="100">
        <v>1.3</v>
      </c>
      <c r="AC572" s="102" t="s">
        <v>264</v>
      </c>
      <c r="AD572" s="102" t="s">
        <v>1271</v>
      </c>
      <c r="AE572" s="100">
        <v>22.69</v>
      </c>
      <c r="AF572" s="103">
        <v>37740.0</v>
      </c>
      <c r="AG572" s="100">
        <v>22.69</v>
      </c>
      <c r="AH572" s="100">
        <v>4.95</v>
      </c>
      <c r="AI572" s="103">
        <v>46006.0</v>
      </c>
      <c r="AJ572" s="100">
        <v>0.1172</v>
      </c>
      <c r="AK572" s="102" t="s">
        <v>160</v>
      </c>
      <c r="AL572" s="102" t="s">
        <v>618</v>
      </c>
      <c r="AM572" s="102" t="s">
        <v>2159</v>
      </c>
      <c r="AN572" s="100">
        <v>5210.0</v>
      </c>
      <c r="AO572" s="102" t="s">
        <v>110</v>
      </c>
      <c r="AP572" s="102" t="s">
        <v>110</v>
      </c>
      <c r="AQ572" s="102" t="s">
        <v>110</v>
      </c>
      <c r="AR572" s="102">
        <v>15.0</v>
      </c>
      <c r="AS572" s="102" t="s">
        <v>110</v>
      </c>
      <c r="AT572" s="99">
        <v>0.0551</v>
      </c>
      <c r="AU572" s="102" t="s">
        <v>110</v>
      </c>
      <c r="AV572" s="109" t="s">
        <v>2168</v>
      </c>
      <c r="AW572" s="102" t="s">
        <v>2161</v>
      </c>
      <c r="AX572" s="110" t="s">
        <v>1785</v>
      </c>
      <c r="AY572" s="110" t="s">
        <v>620</v>
      </c>
      <c r="AZ572" s="110" t="s">
        <v>2162</v>
      </c>
    </row>
    <row r="573">
      <c r="A573" s="38">
        <v>569.0</v>
      </c>
      <c r="B573" s="135" t="s">
        <v>2159</v>
      </c>
      <c r="C573" s="82" t="str">
        <f t="shared" si="11"/>
        <v>View</v>
      </c>
      <c r="D573" s="38" t="s">
        <v>2169</v>
      </c>
      <c r="E573" s="83">
        <v>0.821</v>
      </c>
      <c r="F573" s="87" t="str">
        <f t="shared" si="12"/>
        <v>Convertibles</v>
      </c>
      <c r="G573" s="71">
        <v>0.004</v>
      </c>
      <c r="H573" s="72">
        <v>0.0261</v>
      </c>
      <c r="I573" s="72">
        <v>0.1111</v>
      </c>
      <c r="J573" s="72">
        <v>0.1794</v>
      </c>
      <c r="K573" s="72">
        <v>0.5035</v>
      </c>
      <c r="L573" s="72">
        <v>0.2764</v>
      </c>
      <c r="M573" s="72">
        <v>0.2126</v>
      </c>
      <c r="N573" s="73">
        <v>0.0223</v>
      </c>
      <c r="O573" s="73">
        <v>1.641</v>
      </c>
      <c r="P573" s="73">
        <v>0.0336</v>
      </c>
      <c r="Q573" s="72">
        <v>0.2986</v>
      </c>
      <c r="R573" s="89">
        <v>0.63</v>
      </c>
      <c r="S573" s="91">
        <v>305.630806</v>
      </c>
      <c r="T573" s="93">
        <v>332.0</v>
      </c>
      <c r="U573" s="91">
        <v>4623.435923</v>
      </c>
      <c r="V573" s="100" t="s">
        <v>156</v>
      </c>
      <c r="W573" s="97">
        <v>0.0157</v>
      </c>
      <c r="X573" s="99">
        <v>0.0165</v>
      </c>
      <c r="Y573" s="100">
        <v>62.0</v>
      </c>
      <c r="Z573" s="100">
        <v>39.0</v>
      </c>
      <c r="AA573" s="97">
        <v>0.0065</v>
      </c>
      <c r="AB573" s="100">
        <v>0.65</v>
      </c>
      <c r="AC573" s="102" t="s">
        <v>264</v>
      </c>
      <c r="AD573" s="102" t="s">
        <v>1271</v>
      </c>
      <c r="AE573" s="100" t="s">
        <v>110</v>
      </c>
      <c r="AF573" s="103">
        <v>39917.0</v>
      </c>
      <c r="AG573" s="100">
        <v>16.73</v>
      </c>
      <c r="AH573" s="100">
        <v>1.17</v>
      </c>
      <c r="AI573" s="103">
        <v>46009.0</v>
      </c>
      <c r="AJ573" s="100">
        <v>0.1636</v>
      </c>
      <c r="AK573" s="102" t="s">
        <v>160</v>
      </c>
      <c r="AL573" s="102" t="s">
        <v>129</v>
      </c>
      <c r="AM573" s="102" t="s">
        <v>2159</v>
      </c>
      <c r="AN573" s="100">
        <v>5210.0</v>
      </c>
      <c r="AO573" s="102" t="s">
        <v>110</v>
      </c>
      <c r="AP573" s="102" t="s">
        <v>110</v>
      </c>
      <c r="AQ573" s="102">
        <v>1.3251</v>
      </c>
      <c r="AR573" s="102">
        <v>15.0</v>
      </c>
      <c r="AS573" s="102">
        <v>-0.100565</v>
      </c>
      <c r="AT573" s="99">
        <v>0.0199</v>
      </c>
      <c r="AU573" s="102" t="s">
        <v>110</v>
      </c>
      <c r="AV573" s="109" t="s">
        <v>2170</v>
      </c>
      <c r="AW573" s="102" t="s">
        <v>2161</v>
      </c>
      <c r="AX573" s="110" t="s">
        <v>1785</v>
      </c>
      <c r="AY573" s="110" t="s">
        <v>132</v>
      </c>
      <c r="AZ573" s="110" t="s">
        <v>2162</v>
      </c>
    </row>
    <row r="574">
      <c r="A574" s="38">
        <v>570.0</v>
      </c>
      <c r="B574" s="135" t="s">
        <v>2171</v>
      </c>
      <c r="C574" s="82" t="str">
        <f t="shared" si="11"/>
        <v>View</v>
      </c>
      <c r="D574" s="38" t="s">
        <v>2172</v>
      </c>
      <c r="E574" s="83">
        <v>0.9082</v>
      </c>
      <c r="F574" s="87" t="str">
        <f t="shared" si="12"/>
        <v>Convertibles</v>
      </c>
      <c r="G574" s="71">
        <v>0.002</v>
      </c>
      <c r="H574" s="72">
        <v>0.0247</v>
      </c>
      <c r="I574" s="72">
        <v>0.1277</v>
      </c>
      <c r="J574" s="72">
        <v>0.1916</v>
      </c>
      <c r="K574" s="72">
        <v>0.545</v>
      </c>
      <c r="L574" s="72">
        <v>0.3096</v>
      </c>
      <c r="M574" s="72">
        <v>0.2029</v>
      </c>
      <c r="N574" s="73">
        <v>0.022</v>
      </c>
      <c r="O574" s="73">
        <v>1.8943</v>
      </c>
      <c r="P574" s="73">
        <v>0.0329</v>
      </c>
      <c r="Q574" s="72">
        <v>0.3315</v>
      </c>
      <c r="R574" s="89">
        <v>0.57</v>
      </c>
      <c r="S574" s="91">
        <v>1181.090545</v>
      </c>
      <c r="T574" s="93">
        <v>368.0</v>
      </c>
      <c r="U574" s="91">
        <v>4041.069345</v>
      </c>
      <c r="V574" s="95"/>
      <c r="W574" s="97">
        <v>0.0136</v>
      </c>
      <c r="X574" s="99">
        <v>0.0169</v>
      </c>
      <c r="Y574" s="100">
        <v>45.0</v>
      </c>
      <c r="Z574" s="100">
        <v>15.0</v>
      </c>
      <c r="AA574" s="97">
        <v>0.0063</v>
      </c>
      <c r="AB574" s="100">
        <v>0.6</v>
      </c>
      <c r="AC574" s="102" t="s">
        <v>264</v>
      </c>
      <c r="AD574" s="102" t="s">
        <v>1369</v>
      </c>
      <c r="AE574" s="100" t="s">
        <v>110</v>
      </c>
      <c r="AF574" s="103">
        <v>42157.0</v>
      </c>
      <c r="AG574" s="100">
        <v>10.59</v>
      </c>
      <c r="AH574" s="100">
        <v>0.42</v>
      </c>
      <c r="AI574" s="103">
        <v>46010.0</v>
      </c>
      <c r="AJ574" s="100">
        <v>0.2178</v>
      </c>
      <c r="AK574" s="102" t="s">
        <v>160</v>
      </c>
      <c r="AL574" s="102" t="s">
        <v>169</v>
      </c>
      <c r="AM574" s="102" t="s">
        <v>2159</v>
      </c>
      <c r="AN574" s="100">
        <v>5210.0</v>
      </c>
      <c r="AO574" s="102" t="s">
        <v>110</v>
      </c>
      <c r="AP574" s="102" t="s">
        <v>110</v>
      </c>
      <c r="AQ574" s="102">
        <v>1.25366</v>
      </c>
      <c r="AR574" s="102">
        <v>15.0</v>
      </c>
      <c r="AS574" s="102">
        <v>0.022</v>
      </c>
      <c r="AT574" s="99">
        <v>0.0206</v>
      </c>
      <c r="AU574" s="102" t="s">
        <v>110</v>
      </c>
      <c r="AV574" s="109" t="s">
        <v>2173</v>
      </c>
      <c r="AW574" s="102" t="s">
        <v>2161</v>
      </c>
      <c r="AX574" s="110" t="s">
        <v>1785</v>
      </c>
      <c r="AY574" s="110" t="s">
        <v>132</v>
      </c>
      <c r="AZ574" s="110" t="s">
        <v>2162</v>
      </c>
    </row>
    <row r="575">
      <c r="A575" s="38">
        <v>571.0</v>
      </c>
      <c r="B575" s="135" t="s">
        <v>2174</v>
      </c>
      <c r="C575" s="82" t="str">
        <f t="shared" si="11"/>
        <v>View</v>
      </c>
      <c r="D575" s="38" t="s">
        <v>2175</v>
      </c>
      <c r="E575" s="83">
        <v>0.9288</v>
      </c>
      <c r="F575" s="87" t="str">
        <f t="shared" si="12"/>
        <v>Convertibles</v>
      </c>
      <c r="G575" s="71">
        <v>0.0089</v>
      </c>
      <c r="H575" s="72">
        <v>0.0281</v>
      </c>
      <c r="I575" s="72">
        <v>0.14</v>
      </c>
      <c r="J575" s="72">
        <v>0.2389</v>
      </c>
      <c r="K575" s="72">
        <v>0.5446</v>
      </c>
      <c r="L575" s="72">
        <v>0.3351</v>
      </c>
      <c r="M575" s="72">
        <v>0.185</v>
      </c>
      <c r="N575" s="73">
        <v>-0.0153</v>
      </c>
      <c r="O575" s="73">
        <v>1.796</v>
      </c>
      <c r="P575" s="73">
        <v>-0.022</v>
      </c>
      <c r="Q575" s="72">
        <v>0.3351</v>
      </c>
      <c r="R575" s="89">
        <v>0.48</v>
      </c>
      <c r="S575" s="91">
        <v>-23.061806</v>
      </c>
      <c r="T575" s="93">
        <v>81.0</v>
      </c>
      <c r="U575" s="91">
        <v>657.864347</v>
      </c>
      <c r="V575" s="95"/>
      <c r="W575" s="97">
        <v>0.0111</v>
      </c>
      <c r="X575" s="99">
        <v>0.0183</v>
      </c>
      <c r="Y575" s="100">
        <v>2.0</v>
      </c>
      <c r="Z575" s="100">
        <v>7.0</v>
      </c>
      <c r="AA575" s="97">
        <v>0.0066</v>
      </c>
      <c r="AB575" s="100">
        <v>0.6</v>
      </c>
      <c r="AC575" s="102" t="s">
        <v>264</v>
      </c>
      <c r="AD575" s="102" t="s">
        <v>1271</v>
      </c>
      <c r="AE575" s="100" t="s">
        <v>110</v>
      </c>
      <c r="AF575" s="103">
        <v>37802.0</v>
      </c>
      <c r="AG575" s="100">
        <v>12.68</v>
      </c>
      <c r="AH575" s="100">
        <v>5.09</v>
      </c>
      <c r="AI575" s="103">
        <v>46021.0</v>
      </c>
      <c r="AJ575" s="100">
        <v>0.131</v>
      </c>
      <c r="AK575" s="102" t="s">
        <v>128</v>
      </c>
      <c r="AL575" s="104"/>
      <c r="AM575" s="102" t="s">
        <v>2159</v>
      </c>
      <c r="AN575" s="100">
        <v>5210.0</v>
      </c>
      <c r="AO575" s="102" t="s">
        <v>110</v>
      </c>
      <c r="AP575" s="102" t="s">
        <v>110</v>
      </c>
      <c r="AQ575" s="102">
        <v>0.01</v>
      </c>
      <c r="AR575" s="102">
        <v>16.0</v>
      </c>
      <c r="AS575" s="102">
        <v>0.0429</v>
      </c>
      <c r="AT575" s="99">
        <v>0.0153</v>
      </c>
      <c r="AU575" s="102" t="s">
        <v>110</v>
      </c>
      <c r="AV575" s="109" t="s">
        <v>2176</v>
      </c>
      <c r="AW575" s="102" t="s">
        <v>2161</v>
      </c>
      <c r="AX575" s="110" t="s">
        <v>1785</v>
      </c>
      <c r="AY575" s="110" t="s">
        <v>118</v>
      </c>
      <c r="AZ575" s="110" t="s">
        <v>2162</v>
      </c>
    </row>
    <row r="576">
      <c r="A576" s="38">
        <v>572.0</v>
      </c>
      <c r="B576" s="135" t="s">
        <v>2177</v>
      </c>
      <c r="C576" s="82" t="str">
        <f t="shared" si="11"/>
        <v>View</v>
      </c>
      <c r="D576" s="38" t="s">
        <v>2178</v>
      </c>
      <c r="E576" s="83">
        <v>0.8249</v>
      </c>
      <c r="F576" s="87" t="str">
        <f t="shared" si="12"/>
        <v>Convertibles</v>
      </c>
      <c r="G576" s="71">
        <v>0.0243</v>
      </c>
      <c r="H576" s="72">
        <v>0.0181</v>
      </c>
      <c r="I576" s="72">
        <v>0.1509</v>
      </c>
      <c r="J576" s="72">
        <v>0.2461</v>
      </c>
      <c r="K576" s="72">
        <v>0.7228</v>
      </c>
      <c r="L576" s="72">
        <v>0.4174</v>
      </c>
      <c r="M576" s="72">
        <v>0.2255</v>
      </c>
      <c r="N576" s="73">
        <v>0.0221</v>
      </c>
      <c r="O576" s="73">
        <v>1.5013</v>
      </c>
      <c r="P576" s="73">
        <v>0.0322</v>
      </c>
      <c r="Q576" s="72">
        <v>0.4468</v>
      </c>
      <c r="R576" s="89">
        <v>0.45</v>
      </c>
      <c r="S576" s="91" t="s">
        <v>110</v>
      </c>
      <c r="T576" s="93">
        <v>221.0</v>
      </c>
      <c r="U576" s="91">
        <v>267.356578</v>
      </c>
      <c r="V576" s="95"/>
      <c r="W576" s="97">
        <v>0.0</v>
      </c>
      <c r="X576" s="99">
        <v>0.1026</v>
      </c>
      <c r="Y576" s="100">
        <v>50.0</v>
      </c>
      <c r="Z576" s="100">
        <v>25.0</v>
      </c>
      <c r="AA576" s="97">
        <v>0.0125</v>
      </c>
      <c r="AB576" s="100">
        <v>1.18</v>
      </c>
      <c r="AC576" s="102" t="s">
        <v>264</v>
      </c>
      <c r="AD576" s="104"/>
      <c r="AE576" s="100" t="s">
        <v>110</v>
      </c>
      <c r="AF576" s="103">
        <v>37833.0</v>
      </c>
      <c r="AG576" s="100">
        <v>18.85</v>
      </c>
      <c r="AH576" s="100">
        <v>0.27</v>
      </c>
      <c r="AI576" s="103">
        <v>46002.0</v>
      </c>
      <c r="AJ576" s="100">
        <v>0.12</v>
      </c>
      <c r="AK576" s="102" t="s">
        <v>160</v>
      </c>
      <c r="AL576" s="102" t="s">
        <v>618</v>
      </c>
      <c r="AM576" s="102" t="s">
        <v>2159</v>
      </c>
      <c r="AN576" s="100">
        <v>5210.0</v>
      </c>
      <c r="AO576" s="102" t="s">
        <v>110</v>
      </c>
      <c r="AP576" s="102" t="s">
        <v>110</v>
      </c>
      <c r="AQ576" s="102" t="s">
        <v>110</v>
      </c>
      <c r="AR576" s="102">
        <v>15.0</v>
      </c>
      <c r="AS576" s="102" t="s">
        <v>110</v>
      </c>
      <c r="AT576" s="99">
        <v>0.0453</v>
      </c>
      <c r="AU576" s="102" t="s">
        <v>110</v>
      </c>
      <c r="AV576" s="109" t="s">
        <v>2179</v>
      </c>
      <c r="AW576" s="102" t="s">
        <v>2161</v>
      </c>
      <c r="AX576" s="110" t="s">
        <v>1785</v>
      </c>
      <c r="AY576" s="110" t="s">
        <v>620</v>
      </c>
      <c r="AZ576" s="110" t="s">
        <v>2162</v>
      </c>
    </row>
    <row r="577">
      <c r="A577" s="38">
        <v>573.0</v>
      </c>
      <c r="B577" s="135" t="s">
        <v>2180</v>
      </c>
      <c r="C577" s="82" t="str">
        <f t="shared" si="11"/>
        <v>View</v>
      </c>
      <c r="D577" s="38" t="s">
        <v>2181</v>
      </c>
      <c r="E577" s="83">
        <v>4.0478</v>
      </c>
      <c r="F577" s="87" t="str">
        <f t="shared" si="12"/>
        <v>Miscellaneous Fixed Income</v>
      </c>
      <c r="G577" s="71">
        <v>0.0176</v>
      </c>
      <c r="H577" s="72">
        <v>0.0011</v>
      </c>
      <c r="I577" s="72">
        <v>0.0968</v>
      </c>
      <c r="J577" s="72">
        <v>0.1308</v>
      </c>
      <c r="K577" s="72">
        <v>0.5972</v>
      </c>
      <c r="L577" s="72">
        <v>0.0691</v>
      </c>
      <c r="M577" s="72">
        <v>0.5724</v>
      </c>
      <c r="N577" s="73">
        <v>0.9848</v>
      </c>
      <c r="O577" s="73">
        <v>3.0313</v>
      </c>
      <c r="P577" s="73">
        <v>0.5622</v>
      </c>
      <c r="Q577" s="72">
        <v>0.1269</v>
      </c>
      <c r="R577" s="89">
        <v>4.51</v>
      </c>
      <c r="S577" s="91">
        <v>147.8575304</v>
      </c>
      <c r="T577" s="93">
        <v>303.0</v>
      </c>
      <c r="U577" s="91">
        <v>4033.486311</v>
      </c>
      <c r="V577" s="95"/>
      <c r="W577" s="97">
        <v>0.0</v>
      </c>
      <c r="X577" s="99">
        <v>0.1305</v>
      </c>
      <c r="Y577" s="100" t="s">
        <v>110</v>
      </c>
      <c r="Z577" s="100" t="s">
        <v>110</v>
      </c>
      <c r="AA577" s="97">
        <v>0.0024</v>
      </c>
      <c r="AB577" s="100">
        <v>0.36</v>
      </c>
      <c r="AC577" s="102" t="s">
        <v>1277</v>
      </c>
      <c r="AD577" s="102" t="s">
        <v>1509</v>
      </c>
      <c r="AE577" s="100" t="s">
        <v>110</v>
      </c>
      <c r="AF577" s="103">
        <v>41306.0</v>
      </c>
      <c r="AG577" s="100">
        <v>12.68</v>
      </c>
      <c r="AH577" s="100">
        <v>4.84</v>
      </c>
      <c r="AI577" s="103">
        <v>46009.0</v>
      </c>
      <c r="AJ577" s="100">
        <v>0.4752</v>
      </c>
      <c r="AK577" s="102" t="s">
        <v>128</v>
      </c>
      <c r="AL577" s="104"/>
      <c r="AM577" s="102" t="s">
        <v>1767</v>
      </c>
      <c r="AN577" s="100">
        <v>5220.0</v>
      </c>
      <c r="AO577" s="102" t="s">
        <v>110</v>
      </c>
      <c r="AP577" s="102" t="s">
        <v>110</v>
      </c>
      <c r="AQ577" s="102" t="s">
        <v>110</v>
      </c>
      <c r="AR577" s="102">
        <v>16.0</v>
      </c>
      <c r="AS577" s="102" t="s">
        <v>110</v>
      </c>
      <c r="AT577" s="102" t="s">
        <v>110</v>
      </c>
      <c r="AU577" s="102" t="s">
        <v>110</v>
      </c>
      <c r="AV577" s="109" t="s">
        <v>2182</v>
      </c>
      <c r="AW577" s="102" t="s">
        <v>2183</v>
      </c>
      <c r="AX577" s="110" t="s">
        <v>1785</v>
      </c>
      <c r="AY577" s="110" t="s">
        <v>118</v>
      </c>
      <c r="AZ577" s="110" t="s">
        <v>2184</v>
      </c>
    </row>
    <row r="578">
      <c r="A578" s="38">
        <v>574.0</v>
      </c>
      <c r="B578" s="135" t="s">
        <v>2185</v>
      </c>
      <c r="C578" s="82" t="str">
        <f t="shared" si="11"/>
        <v>View</v>
      </c>
      <c r="D578" s="38" t="s">
        <v>2186</v>
      </c>
      <c r="E578" s="83">
        <v>2.1363</v>
      </c>
      <c r="F578" s="87" t="str">
        <f t="shared" si="12"/>
        <v>Miscellaneous Fixed Income</v>
      </c>
      <c r="G578" s="71">
        <v>2.0E-4</v>
      </c>
      <c r="H578" s="72">
        <v>6.0E-4</v>
      </c>
      <c r="I578" s="72">
        <v>0.035</v>
      </c>
      <c r="J578" s="72">
        <v>0.0731</v>
      </c>
      <c r="K578" s="72">
        <v>0.2612</v>
      </c>
      <c r="L578" s="72">
        <v>0.0517</v>
      </c>
      <c r="M578" s="72">
        <v>0.2325</v>
      </c>
      <c r="N578" s="73">
        <v>0.4441</v>
      </c>
      <c r="O578" s="73">
        <v>6.5832</v>
      </c>
      <c r="P578" s="73">
        <v>0.5826</v>
      </c>
      <c r="Q578" s="72">
        <v>0.0699</v>
      </c>
      <c r="R578" s="89">
        <v>3.32</v>
      </c>
      <c r="S578" s="91">
        <v>938.980495</v>
      </c>
      <c r="T578" s="93">
        <v>2005.0</v>
      </c>
      <c r="U578" s="91">
        <v>4830.250734</v>
      </c>
      <c r="V578" s="95"/>
      <c r="W578" s="97">
        <v>0.06</v>
      </c>
      <c r="X578" s="99">
        <v>0.0583</v>
      </c>
      <c r="Y578" s="100" t="s">
        <v>110</v>
      </c>
      <c r="Z578" s="100" t="s">
        <v>110</v>
      </c>
      <c r="AA578" s="97">
        <v>0.001</v>
      </c>
      <c r="AB578" s="100">
        <v>0.27</v>
      </c>
      <c r="AC578" s="102" t="s">
        <v>1277</v>
      </c>
      <c r="AD578" s="102" t="s">
        <v>1369</v>
      </c>
      <c r="AE578" s="100" t="s">
        <v>110</v>
      </c>
      <c r="AF578" s="103">
        <v>42268.0</v>
      </c>
      <c r="AG578" s="100">
        <v>10.29</v>
      </c>
      <c r="AH578" s="100">
        <v>9.9</v>
      </c>
      <c r="AI578" s="103">
        <v>46022.0</v>
      </c>
      <c r="AJ578" s="100">
        <v>0.0439</v>
      </c>
      <c r="AK578" s="102" t="s">
        <v>1292</v>
      </c>
      <c r="AL578" s="104"/>
      <c r="AM578" s="102" t="s">
        <v>1767</v>
      </c>
      <c r="AN578" s="100">
        <v>5220.0</v>
      </c>
      <c r="AO578" s="102" t="s">
        <v>110</v>
      </c>
      <c r="AP578" s="102" t="s">
        <v>110</v>
      </c>
      <c r="AQ578" s="102">
        <v>1.57808</v>
      </c>
      <c r="AR578" s="102">
        <v>13.0</v>
      </c>
      <c r="AS578" s="102">
        <v>0.0626</v>
      </c>
      <c r="AT578" s="99">
        <v>0.0479</v>
      </c>
      <c r="AU578" s="102" t="s">
        <v>110</v>
      </c>
      <c r="AV578" s="109" t="s">
        <v>2187</v>
      </c>
      <c r="AW578" s="102" t="s">
        <v>2183</v>
      </c>
      <c r="AX578" s="110" t="s">
        <v>1785</v>
      </c>
      <c r="AY578" s="110" t="s">
        <v>118</v>
      </c>
      <c r="AZ578" s="110" t="s">
        <v>2184</v>
      </c>
    </row>
    <row r="579">
      <c r="A579" s="38">
        <v>575.0</v>
      </c>
      <c r="B579" s="135" t="s">
        <v>2188</v>
      </c>
      <c r="C579" s="82" t="str">
        <f t="shared" si="11"/>
        <v>View</v>
      </c>
      <c r="D579" s="38" t="s">
        <v>2189</v>
      </c>
      <c r="E579" s="83">
        <v>0.9294</v>
      </c>
      <c r="F579" s="87" t="str">
        <f t="shared" si="12"/>
        <v>Miscellaneous Fixed Income</v>
      </c>
      <c r="G579" s="71">
        <v>0.0</v>
      </c>
      <c r="H579" s="72">
        <v>0.0025</v>
      </c>
      <c r="I579" s="72">
        <v>0.0449</v>
      </c>
      <c r="J579" s="72">
        <v>0.097</v>
      </c>
      <c r="K579" s="72">
        <v>0.3251</v>
      </c>
      <c r="L579" s="72">
        <v>0.1383</v>
      </c>
      <c r="M579" s="72">
        <v>0.2502</v>
      </c>
      <c r="N579" s="73">
        <v>0.1738</v>
      </c>
      <c r="O579" s="73">
        <v>1.7238</v>
      </c>
      <c r="P579" s="73">
        <v>0.2185</v>
      </c>
      <c r="Q579" s="72">
        <v>0.1881</v>
      </c>
      <c r="R579" s="89">
        <v>1.31</v>
      </c>
      <c r="S579" s="91">
        <v>136.668638</v>
      </c>
      <c r="T579" s="93">
        <v>175.0</v>
      </c>
      <c r="U579" s="91">
        <v>688.096889</v>
      </c>
      <c r="V579" s="95"/>
      <c r="W579" s="97">
        <v>0.0726</v>
      </c>
      <c r="X579" s="99">
        <v>0.0756</v>
      </c>
      <c r="Y579" s="100" t="s">
        <v>110</v>
      </c>
      <c r="Z579" s="100" t="s">
        <v>110</v>
      </c>
      <c r="AA579" s="97">
        <v>0.0031</v>
      </c>
      <c r="AB579" s="100">
        <v>0.98</v>
      </c>
      <c r="AC579" s="102" t="s">
        <v>1277</v>
      </c>
      <c r="AD579" s="102" t="s">
        <v>1271</v>
      </c>
      <c r="AE579" s="100">
        <v>14.66</v>
      </c>
      <c r="AF579" s="103">
        <v>43619.0</v>
      </c>
      <c r="AG579" s="100">
        <v>6.58</v>
      </c>
      <c r="AH579" s="100">
        <v>6.58</v>
      </c>
      <c r="AI579" s="103">
        <v>46017.0</v>
      </c>
      <c r="AJ579" s="100">
        <v>0.0488</v>
      </c>
      <c r="AK579" s="102" t="s">
        <v>160</v>
      </c>
      <c r="AL579" s="104"/>
      <c r="AM579" s="102" t="s">
        <v>1767</v>
      </c>
      <c r="AN579" s="100">
        <v>5220.0</v>
      </c>
      <c r="AO579" s="102" t="s">
        <v>110</v>
      </c>
      <c r="AP579" s="102" t="s">
        <v>110</v>
      </c>
      <c r="AQ579" s="102">
        <v>2.79</v>
      </c>
      <c r="AR579" s="102">
        <v>15.0</v>
      </c>
      <c r="AS579" s="102">
        <v>0.0762</v>
      </c>
      <c r="AT579" s="99">
        <v>0.0714</v>
      </c>
      <c r="AU579" s="102" t="s">
        <v>110</v>
      </c>
      <c r="AV579" s="109" t="s">
        <v>2190</v>
      </c>
      <c r="AW579" s="102" t="s">
        <v>2183</v>
      </c>
      <c r="AX579" s="110" t="s">
        <v>1785</v>
      </c>
      <c r="AY579" s="110" t="s">
        <v>118</v>
      </c>
      <c r="AZ579" s="110" t="s">
        <v>2184</v>
      </c>
    </row>
    <row r="580">
      <c r="A580" s="38">
        <v>576.0</v>
      </c>
      <c r="B580" s="135" t="s">
        <v>2191</v>
      </c>
      <c r="C580" s="82" t="str">
        <f t="shared" si="11"/>
        <v>View</v>
      </c>
      <c r="D580" s="38" t="s">
        <v>2192</v>
      </c>
      <c r="E580" s="83">
        <v>0.1539</v>
      </c>
      <c r="F580" s="87" t="str">
        <f t="shared" si="12"/>
        <v>Government Mortgage-Backed Bond</v>
      </c>
      <c r="G580" s="71">
        <v>0.0253</v>
      </c>
      <c r="H580" s="72">
        <v>0.0025</v>
      </c>
      <c r="I580" s="72">
        <v>0.0439</v>
      </c>
      <c r="J580" s="72">
        <v>0.1115</v>
      </c>
      <c r="K580" s="72">
        <v>0.1843</v>
      </c>
      <c r="L580" s="72">
        <v>0.1026</v>
      </c>
      <c r="M580" s="72">
        <v>0.0975</v>
      </c>
      <c r="N580" s="73">
        <v>-0.2866</v>
      </c>
      <c r="O580" s="73">
        <v>0.2609</v>
      </c>
      <c r="P580" s="73">
        <v>-0.4714</v>
      </c>
      <c r="Q580" s="72">
        <v>0.1026</v>
      </c>
      <c r="R580" s="89">
        <v>0.94</v>
      </c>
      <c r="S580" s="91">
        <v>16.798171</v>
      </c>
      <c r="T580" s="93">
        <v>483.0</v>
      </c>
      <c r="U580" s="91">
        <v>402.490288</v>
      </c>
      <c r="V580" s="95"/>
      <c r="W580" s="97">
        <v>0.06</v>
      </c>
      <c r="X580" s="99">
        <v>0.0563</v>
      </c>
      <c r="Y580" s="100">
        <v>1.0</v>
      </c>
      <c r="Z580" s="100">
        <v>1.0</v>
      </c>
      <c r="AA580" s="97">
        <v>0.0039</v>
      </c>
      <c r="AB580" s="100">
        <v>0.61</v>
      </c>
      <c r="AC580" s="102" t="s">
        <v>1277</v>
      </c>
      <c r="AD580" s="102" t="s">
        <v>1369</v>
      </c>
      <c r="AE580" s="100" t="s">
        <v>110</v>
      </c>
      <c r="AF580" s="103">
        <v>39906.0</v>
      </c>
      <c r="AG580" s="100">
        <v>11.51</v>
      </c>
      <c r="AH580" s="100">
        <v>7.09</v>
      </c>
      <c r="AI580" s="103">
        <v>46022.0</v>
      </c>
      <c r="AJ580" s="100">
        <v>0.0259</v>
      </c>
      <c r="AK580" s="102" t="s">
        <v>1292</v>
      </c>
      <c r="AL580" s="104"/>
      <c r="AM580" s="102" t="s">
        <v>1767</v>
      </c>
      <c r="AN580" s="100">
        <v>5530.1</v>
      </c>
      <c r="AO580" s="102" t="s">
        <v>110</v>
      </c>
      <c r="AP580" s="102" t="s">
        <v>110</v>
      </c>
      <c r="AQ580" s="102">
        <v>5.78</v>
      </c>
      <c r="AR580" s="102">
        <v>6.0</v>
      </c>
      <c r="AS580" s="102" t="s">
        <v>110</v>
      </c>
      <c r="AT580" s="99">
        <v>0.0587</v>
      </c>
      <c r="AU580" s="102" t="s">
        <v>110</v>
      </c>
      <c r="AV580" s="109" t="s">
        <v>2193</v>
      </c>
      <c r="AW580" s="102" t="s">
        <v>2194</v>
      </c>
      <c r="AX580" s="110" t="s">
        <v>1785</v>
      </c>
      <c r="AY580" s="110" t="s">
        <v>118</v>
      </c>
      <c r="AZ580" s="110" t="s">
        <v>2195</v>
      </c>
    </row>
    <row r="581">
      <c r="A581" s="38">
        <v>577.0</v>
      </c>
      <c r="B581" s="135" t="s">
        <v>2196</v>
      </c>
      <c r="C581" s="82" t="str">
        <f t="shared" si="11"/>
        <v>View</v>
      </c>
      <c r="D581" s="38" t="s">
        <v>2197</v>
      </c>
      <c r="E581" s="83">
        <v>0.0598</v>
      </c>
      <c r="F581" s="87" t="str">
        <f t="shared" si="12"/>
        <v>Government Mortgage-Backed Bond</v>
      </c>
      <c r="G581" s="71">
        <v>0.0042</v>
      </c>
      <c r="H581" s="72">
        <v>4.0E-4</v>
      </c>
      <c r="I581" s="72">
        <v>0.0279</v>
      </c>
      <c r="J581" s="72">
        <v>0.0573</v>
      </c>
      <c r="K581" s="72">
        <v>0.1561</v>
      </c>
      <c r="L581" s="72">
        <v>0.0701</v>
      </c>
      <c r="M581" s="72">
        <v>0.0777</v>
      </c>
      <c r="N581" s="73">
        <v>-0.7347</v>
      </c>
      <c r="O581" s="73">
        <v>0.1085</v>
      </c>
      <c r="P581" s="73">
        <v>-1.0131</v>
      </c>
      <c r="Q581" s="72">
        <v>0.085</v>
      </c>
      <c r="R581" s="89">
        <v>0.92</v>
      </c>
      <c r="S581" s="91">
        <v>5.401314</v>
      </c>
      <c r="T581" s="93">
        <v>68.0</v>
      </c>
      <c r="U581" s="91">
        <v>214.971476</v>
      </c>
      <c r="V581" s="95"/>
      <c r="W581" s="97">
        <v>0.04</v>
      </c>
      <c r="X581" s="99">
        <v>0.0436</v>
      </c>
      <c r="Y581" s="100">
        <v>93.0</v>
      </c>
      <c r="Z581" s="100">
        <v>10.0</v>
      </c>
      <c r="AA581" s="97">
        <v>0.0013</v>
      </c>
      <c r="AB581" s="100">
        <v>0.32</v>
      </c>
      <c r="AC581" s="102" t="s">
        <v>1277</v>
      </c>
      <c r="AD581" s="102" t="s">
        <v>1271</v>
      </c>
      <c r="AE581" s="100" t="s">
        <v>110</v>
      </c>
      <c r="AF581" s="103">
        <v>38450.0</v>
      </c>
      <c r="AG581" s="100">
        <v>8.22</v>
      </c>
      <c r="AH581" s="100">
        <v>8.22</v>
      </c>
      <c r="AI581" s="103">
        <v>46022.0</v>
      </c>
      <c r="AJ581" s="100">
        <v>0.0302</v>
      </c>
      <c r="AK581" s="102" t="s">
        <v>1292</v>
      </c>
      <c r="AL581" s="104"/>
      <c r="AM581" s="102" t="s">
        <v>1767</v>
      </c>
      <c r="AN581" s="100">
        <v>5530.1</v>
      </c>
      <c r="AO581" s="102" t="s">
        <v>110</v>
      </c>
      <c r="AP581" s="102" t="s">
        <v>110</v>
      </c>
      <c r="AQ581" s="102">
        <v>1.91728</v>
      </c>
      <c r="AR581" s="102">
        <v>4.0</v>
      </c>
      <c r="AS581" s="102">
        <v>0.0426344</v>
      </c>
      <c r="AT581" s="99">
        <v>0.0317</v>
      </c>
      <c r="AU581" s="102" t="s">
        <v>110</v>
      </c>
      <c r="AV581" s="109" t="s">
        <v>2198</v>
      </c>
      <c r="AW581" s="102" t="s">
        <v>2194</v>
      </c>
      <c r="AX581" s="110" t="s">
        <v>1785</v>
      </c>
      <c r="AY581" s="110" t="s">
        <v>118</v>
      </c>
      <c r="AZ581" s="110" t="s">
        <v>2195</v>
      </c>
    </row>
    <row r="582">
      <c r="A582" s="38">
        <v>578.0</v>
      </c>
      <c r="B582" s="135" t="s">
        <v>2199</v>
      </c>
      <c r="C582" s="82" t="str">
        <f t="shared" si="11"/>
        <v>View</v>
      </c>
      <c r="D582" s="38" t="s">
        <v>2200</v>
      </c>
      <c r="E582" s="83">
        <v>0.0629</v>
      </c>
      <c r="F582" s="87" t="str">
        <f t="shared" si="12"/>
        <v>Government Mortgage-Backed Bond</v>
      </c>
      <c r="G582" s="71">
        <v>0.0022</v>
      </c>
      <c r="H582" s="72">
        <v>0.0011</v>
      </c>
      <c r="I582" s="72">
        <v>0.0485</v>
      </c>
      <c r="J582" s="72">
        <v>0.0898</v>
      </c>
      <c r="K582" s="72">
        <v>0.1611</v>
      </c>
      <c r="L582" s="72">
        <v>0.1656</v>
      </c>
      <c r="M582" s="72">
        <v>0.03</v>
      </c>
      <c r="N582" s="73">
        <v>-0.3848</v>
      </c>
      <c r="O582" s="73">
        <v>0.1084</v>
      </c>
      <c r="P582" s="73">
        <v>-0.5483</v>
      </c>
      <c r="Q582" s="72">
        <v>0.1668</v>
      </c>
      <c r="R582" s="89">
        <v>0.18</v>
      </c>
      <c r="S582" s="91">
        <v>1163.635598</v>
      </c>
      <c r="T582" s="93">
        <v>638.0</v>
      </c>
      <c r="U582" s="91">
        <v>7007.986828</v>
      </c>
      <c r="V582" s="95"/>
      <c r="W582" s="97">
        <v>0.0504</v>
      </c>
      <c r="X582" s="99">
        <v>0.0502</v>
      </c>
      <c r="Y582" s="100">
        <v>6.0</v>
      </c>
      <c r="Z582" s="100">
        <v>8.0</v>
      </c>
      <c r="AA582" s="97">
        <v>0.0042</v>
      </c>
      <c r="AB582" s="100">
        <v>1.08</v>
      </c>
      <c r="AC582" s="102" t="s">
        <v>1277</v>
      </c>
      <c r="AD582" s="102" t="s">
        <v>1271</v>
      </c>
      <c r="AE582" s="100" t="s">
        <v>110</v>
      </c>
      <c r="AF582" s="103">
        <v>43355.0</v>
      </c>
      <c r="AG582" s="100">
        <v>7.31</v>
      </c>
      <c r="AH582" s="100">
        <v>0.64</v>
      </c>
      <c r="AI582" s="103">
        <v>46013.0</v>
      </c>
      <c r="AJ582" s="100">
        <v>0.2029</v>
      </c>
      <c r="AK582" s="102" t="s">
        <v>160</v>
      </c>
      <c r="AL582" s="102" t="s">
        <v>129</v>
      </c>
      <c r="AM582" s="102" t="s">
        <v>1767</v>
      </c>
      <c r="AN582" s="100">
        <v>5530.1</v>
      </c>
      <c r="AO582" s="102" t="s">
        <v>110</v>
      </c>
      <c r="AP582" s="102" t="s">
        <v>110</v>
      </c>
      <c r="AQ582" s="102">
        <v>6.3108</v>
      </c>
      <c r="AR582" s="102">
        <v>9.0</v>
      </c>
      <c r="AS582" s="102">
        <v>0.0518</v>
      </c>
      <c r="AT582" s="99">
        <v>0.0508</v>
      </c>
      <c r="AU582" s="102" t="s">
        <v>110</v>
      </c>
      <c r="AV582" s="109" t="s">
        <v>2201</v>
      </c>
      <c r="AW582" s="102" t="s">
        <v>2194</v>
      </c>
      <c r="AX582" s="110" t="s">
        <v>1785</v>
      </c>
      <c r="AY582" s="110" t="s">
        <v>132</v>
      </c>
      <c r="AZ582" s="110" t="s">
        <v>2195</v>
      </c>
    </row>
    <row r="583">
      <c r="A583" s="38">
        <v>579.0</v>
      </c>
      <c r="B583" s="135" t="s">
        <v>2202</v>
      </c>
      <c r="C583" s="82" t="str">
        <f t="shared" si="11"/>
        <v>View</v>
      </c>
      <c r="D583" s="38" t="s">
        <v>2203</v>
      </c>
      <c r="E583" s="83">
        <v>0.1104</v>
      </c>
      <c r="F583" s="87" t="str">
        <f t="shared" si="12"/>
        <v>Government Mortgage-Backed Bond</v>
      </c>
      <c r="G583" s="71">
        <v>0.0189</v>
      </c>
      <c r="H583" s="72">
        <v>0.0014</v>
      </c>
      <c r="I583" s="72">
        <v>0.0446</v>
      </c>
      <c r="J583" s="72">
        <v>0.0886</v>
      </c>
      <c r="K583" s="72">
        <v>0.1669</v>
      </c>
      <c r="L583" s="72">
        <v>0.1716</v>
      </c>
      <c r="M583" s="72">
        <v>0.0181</v>
      </c>
      <c r="N583" s="73">
        <v>-0.4367</v>
      </c>
      <c r="O583" s="73">
        <v>0.1867</v>
      </c>
      <c r="P583" s="73">
        <v>-0.5908</v>
      </c>
      <c r="Q583" s="72">
        <v>0.1746</v>
      </c>
      <c r="R583" s="89">
        <v>0.1</v>
      </c>
      <c r="S583" s="91">
        <v>17.16315</v>
      </c>
      <c r="T583" s="93">
        <v>1989.0</v>
      </c>
      <c r="U583" s="91">
        <v>1350.013177</v>
      </c>
      <c r="V583" s="95"/>
      <c r="W583" s="97">
        <v>0.04</v>
      </c>
      <c r="X583" s="99">
        <v>0.0449</v>
      </c>
      <c r="Y583" s="100">
        <v>8.0</v>
      </c>
      <c r="Z583" s="100">
        <v>5.0</v>
      </c>
      <c r="AA583" s="97">
        <v>0.0041</v>
      </c>
      <c r="AB583" s="100">
        <v>1.04</v>
      </c>
      <c r="AC583" s="102" t="s">
        <v>1277</v>
      </c>
      <c r="AD583" s="102" t="s">
        <v>1271</v>
      </c>
      <c r="AE583" s="100" t="s">
        <v>110</v>
      </c>
      <c r="AF583" s="103">
        <v>35642.0</v>
      </c>
      <c r="AG583" s="100">
        <v>13.43</v>
      </c>
      <c r="AH583" s="100">
        <v>3.42</v>
      </c>
      <c r="AI583" s="103">
        <v>46022.0</v>
      </c>
      <c r="AJ583" s="100">
        <v>0.0375</v>
      </c>
      <c r="AK583" s="102" t="s">
        <v>1292</v>
      </c>
      <c r="AL583" s="104"/>
      <c r="AM583" s="102" t="s">
        <v>1767</v>
      </c>
      <c r="AN583" s="100">
        <v>5530.1</v>
      </c>
      <c r="AO583" s="102" t="s">
        <v>110</v>
      </c>
      <c r="AP583" s="102" t="s">
        <v>110</v>
      </c>
      <c r="AQ583" s="102">
        <v>5.15748</v>
      </c>
      <c r="AR583" s="102">
        <v>4.0</v>
      </c>
      <c r="AS583" s="102">
        <v>0.0565055</v>
      </c>
      <c r="AT583" s="99">
        <v>0.0431</v>
      </c>
      <c r="AU583" s="102" t="s">
        <v>110</v>
      </c>
      <c r="AV583" s="109" t="s">
        <v>2204</v>
      </c>
      <c r="AW583" s="102" t="s">
        <v>2194</v>
      </c>
      <c r="AX583" s="110" t="s">
        <v>1785</v>
      </c>
      <c r="AY583" s="110" t="s">
        <v>118</v>
      </c>
      <c r="AZ583" s="110" t="s">
        <v>2195</v>
      </c>
    </row>
    <row r="584">
      <c r="A584" s="38">
        <v>580.0</v>
      </c>
      <c r="B584" s="135" t="s">
        <v>2205</v>
      </c>
      <c r="C584" s="82" t="str">
        <f t="shared" si="11"/>
        <v>View</v>
      </c>
      <c r="D584" s="38" t="s">
        <v>2206</v>
      </c>
      <c r="E584" s="83">
        <v>0.0355</v>
      </c>
      <c r="F584" s="87" t="str">
        <f t="shared" si="12"/>
        <v>Government Mortgage-Backed Bond</v>
      </c>
      <c r="G584" s="71">
        <v>3.0E-4</v>
      </c>
      <c r="H584" s="72">
        <v>9.0E-4</v>
      </c>
      <c r="I584" s="72">
        <v>0.0464</v>
      </c>
      <c r="J584" s="72">
        <v>0.0869</v>
      </c>
      <c r="K584" s="72">
        <v>0.1497</v>
      </c>
      <c r="L584" s="72">
        <v>0.1731</v>
      </c>
      <c r="M584" s="72">
        <v>0.0088</v>
      </c>
      <c r="N584" s="73">
        <v>-0.4624</v>
      </c>
      <c r="O584" s="73">
        <v>0.0603</v>
      </c>
      <c r="P584" s="73">
        <v>-0.6651</v>
      </c>
      <c r="Q584" s="72">
        <v>0.1747</v>
      </c>
      <c r="R584" s="89">
        <v>0.05</v>
      </c>
      <c r="S584" s="91">
        <v>79.409892</v>
      </c>
      <c r="T584" s="93">
        <v>5095.0</v>
      </c>
      <c r="U584" s="91">
        <v>14852.53355</v>
      </c>
      <c r="V584" s="95"/>
      <c r="W584" s="97">
        <v>0.0396</v>
      </c>
      <c r="X584" s="99">
        <v>0.042</v>
      </c>
      <c r="Y584" s="100">
        <v>12.0</v>
      </c>
      <c r="Z584" s="100">
        <v>13.0</v>
      </c>
      <c r="AA584" s="97">
        <v>0.0043</v>
      </c>
      <c r="AB584" s="100">
        <v>1.05</v>
      </c>
      <c r="AC584" s="102" t="s">
        <v>1277</v>
      </c>
      <c r="AD584" s="102" t="s">
        <v>1718</v>
      </c>
      <c r="AE584" s="100" t="s">
        <v>110</v>
      </c>
      <c r="AF584" s="103">
        <v>40136.0</v>
      </c>
      <c r="AG584" s="100">
        <v>12.87</v>
      </c>
      <c r="AH584" s="100">
        <v>12.87</v>
      </c>
      <c r="AI584" s="103">
        <v>46009.0</v>
      </c>
      <c r="AJ584" s="100">
        <v>0.1599</v>
      </c>
      <c r="AK584" s="102" t="s">
        <v>160</v>
      </c>
      <c r="AL584" s="102" t="s">
        <v>279</v>
      </c>
      <c r="AM584" s="102" t="s">
        <v>1767</v>
      </c>
      <c r="AN584" s="100">
        <v>5530.1</v>
      </c>
      <c r="AO584" s="102" t="s">
        <v>110</v>
      </c>
      <c r="AP584" s="102" t="s">
        <v>110</v>
      </c>
      <c r="AQ584" s="102">
        <v>4.97</v>
      </c>
      <c r="AR584" s="102">
        <v>1.0</v>
      </c>
      <c r="AS584" s="102">
        <v>0.0473</v>
      </c>
      <c r="AT584" s="99">
        <v>0.0405</v>
      </c>
      <c r="AU584" s="102" t="s">
        <v>110</v>
      </c>
      <c r="AV584" s="109" t="s">
        <v>2207</v>
      </c>
      <c r="AW584" s="102" t="s">
        <v>2194</v>
      </c>
      <c r="AX584" s="110" t="s">
        <v>1785</v>
      </c>
      <c r="AY584" s="110" t="s">
        <v>132</v>
      </c>
      <c r="AZ584" s="110" t="s">
        <v>2195</v>
      </c>
    </row>
    <row r="585">
      <c r="A585" s="38">
        <v>581.0</v>
      </c>
      <c r="B585" s="135" t="s">
        <v>2208</v>
      </c>
      <c r="C585" s="82" t="str">
        <f t="shared" si="11"/>
        <v>View</v>
      </c>
      <c r="D585" s="38" t="s">
        <v>2209</v>
      </c>
      <c r="E585" s="83">
        <v>-0.0017</v>
      </c>
      <c r="F585" s="87" t="str">
        <f t="shared" si="12"/>
        <v>Government Mortgage-Backed Bond</v>
      </c>
      <c r="G585" s="71">
        <v>4.0E-4</v>
      </c>
      <c r="H585" s="72">
        <v>0.0011</v>
      </c>
      <c r="I585" s="72">
        <v>0.0468</v>
      </c>
      <c r="J585" s="72">
        <v>0.0875</v>
      </c>
      <c r="K585" s="72">
        <v>0.1435</v>
      </c>
      <c r="L585" s="72">
        <v>0.1803</v>
      </c>
      <c r="M585" s="72">
        <v>-0.0013</v>
      </c>
      <c r="N585" s="73">
        <v>-0.4805</v>
      </c>
      <c r="O585" s="73">
        <v>-0.0029</v>
      </c>
      <c r="P585" s="73">
        <v>-0.6968</v>
      </c>
      <c r="Q585" s="72">
        <v>0.1803</v>
      </c>
      <c r="R585" s="89">
        <v>0.0</v>
      </c>
      <c r="S585" s="91">
        <v>234.118473</v>
      </c>
      <c r="T585" s="93">
        <v>2626.0</v>
      </c>
      <c r="U585" s="91">
        <v>6641.715695</v>
      </c>
      <c r="V585" s="95"/>
      <c r="W585" s="97">
        <v>0.04</v>
      </c>
      <c r="X585" s="99">
        <v>0.0397</v>
      </c>
      <c r="Y585" s="100">
        <v>23.0</v>
      </c>
      <c r="Z585" s="100">
        <v>29.0</v>
      </c>
      <c r="AA585" s="97">
        <v>0.0043</v>
      </c>
      <c r="AB585" s="100">
        <v>1.08</v>
      </c>
      <c r="AC585" s="102" t="s">
        <v>1277</v>
      </c>
      <c r="AD585" s="102" t="s">
        <v>1271</v>
      </c>
      <c r="AE585" s="100" t="s">
        <v>110</v>
      </c>
      <c r="AF585" s="103">
        <v>39828.0</v>
      </c>
      <c r="AG585" s="100">
        <v>12.18</v>
      </c>
      <c r="AH585" s="100">
        <v>1.17</v>
      </c>
      <c r="AI585" s="103">
        <v>46009.0</v>
      </c>
      <c r="AJ585" s="100">
        <v>0.143</v>
      </c>
      <c r="AK585" s="102" t="s">
        <v>160</v>
      </c>
      <c r="AL585" s="102" t="s">
        <v>129</v>
      </c>
      <c r="AM585" s="102" t="s">
        <v>1767</v>
      </c>
      <c r="AN585" s="100">
        <v>5530.1</v>
      </c>
      <c r="AO585" s="102" t="s">
        <v>110</v>
      </c>
      <c r="AP585" s="102" t="s">
        <v>110</v>
      </c>
      <c r="AQ585" s="102">
        <v>5.5879</v>
      </c>
      <c r="AR585" s="102">
        <v>4.0</v>
      </c>
      <c r="AS585" s="102">
        <v>0.046026</v>
      </c>
      <c r="AT585" s="99">
        <v>0.0373</v>
      </c>
      <c r="AU585" s="102" t="s">
        <v>110</v>
      </c>
      <c r="AV585" s="109" t="s">
        <v>2210</v>
      </c>
      <c r="AW585" s="102" t="s">
        <v>2194</v>
      </c>
      <c r="AX585" s="110" t="s">
        <v>1785</v>
      </c>
      <c r="AY585" s="110" t="s">
        <v>132</v>
      </c>
      <c r="AZ585" s="110" t="s">
        <v>2195</v>
      </c>
    </row>
    <row r="586">
      <c r="A586" s="38">
        <v>582.0</v>
      </c>
      <c r="B586" s="135" t="s">
        <v>243</v>
      </c>
      <c r="C586" s="82" t="str">
        <f t="shared" si="11"/>
        <v>View</v>
      </c>
      <c r="D586" s="38" t="s">
        <v>2211</v>
      </c>
      <c r="E586" s="83">
        <v>6.8872</v>
      </c>
      <c r="F586" s="87" t="str">
        <f t="shared" si="12"/>
        <v>Private Debt - Direct Lending</v>
      </c>
      <c r="G586" s="71">
        <v>0.0327</v>
      </c>
      <c r="H586" s="72">
        <v>0.001</v>
      </c>
      <c r="I586" s="72">
        <v>0.0424</v>
      </c>
      <c r="J586" s="72">
        <v>0.0892</v>
      </c>
      <c r="K586" s="72">
        <v>0.3818</v>
      </c>
      <c r="L586" s="72">
        <v>0.0046</v>
      </c>
      <c r="M586" s="72">
        <v>0.6248</v>
      </c>
      <c r="N586" s="73">
        <v>6.2879</v>
      </c>
      <c r="O586" s="73" t="s">
        <v>110</v>
      </c>
      <c r="P586" s="73">
        <v>30.0831</v>
      </c>
      <c r="Q586" s="72">
        <v>0.0047</v>
      </c>
      <c r="R586" s="89">
        <v>133.7</v>
      </c>
      <c r="S586" s="91" t="s">
        <v>110</v>
      </c>
      <c r="T586" s="93">
        <v>2432.0</v>
      </c>
      <c r="U586" s="91">
        <v>29005.08375</v>
      </c>
      <c r="V586" s="100" t="s">
        <v>127</v>
      </c>
      <c r="W586" s="97">
        <v>0.05</v>
      </c>
      <c r="X586" s="99">
        <v>0.1046</v>
      </c>
      <c r="Y586" s="100" t="s">
        <v>110</v>
      </c>
      <c r="Z586" s="100" t="s">
        <v>110</v>
      </c>
      <c r="AA586" s="97">
        <v>6.0E-4</v>
      </c>
      <c r="AB586" s="100">
        <v>0.03</v>
      </c>
      <c r="AC586" s="102" t="s">
        <v>1277</v>
      </c>
      <c r="AD586" s="102" t="s">
        <v>2212</v>
      </c>
      <c r="AE586" s="100">
        <v>8.92</v>
      </c>
      <c r="AF586" s="103">
        <v>43621.0</v>
      </c>
      <c r="AG586" s="100">
        <v>6.58</v>
      </c>
      <c r="AH586" s="100">
        <v>3.0</v>
      </c>
      <c r="AI586" s="103">
        <v>46020.0</v>
      </c>
      <c r="AJ586" s="100">
        <v>0.2823</v>
      </c>
      <c r="AK586" s="102" t="s">
        <v>128</v>
      </c>
      <c r="AL586" s="104"/>
      <c r="AM586" s="102" t="s">
        <v>1767</v>
      </c>
      <c r="AN586" s="100">
        <v>5530.2</v>
      </c>
      <c r="AO586" s="102" t="s">
        <v>110</v>
      </c>
      <c r="AP586" s="102" t="s">
        <v>110</v>
      </c>
      <c r="AQ586" s="102" t="s">
        <v>110</v>
      </c>
      <c r="AR586" s="102" t="s">
        <v>110</v>
      </c>
      <c r="AS586" s="102" t="s">
        <v>110</v>
      </c>
      <c r="AT586" s="102" t="s">
        <v>110</v>
      </c>
      <c r="AU586" s="102" t="s">
        <v>110</v>
      </c>
      <c r="AV586" s="109" t="s">
        <v>2213</v>
      </c>
      <c r="AW586" s="102" t="s">
        <v>2214</v>
      </c>
      <c r="AX586" s="110" t="s">
        <v>1785</v>
      </c>
      <c r="AY586" s="110" t="s">
        <v>1204</v>
      </c>
      <c r="AZ586" s="110" t="s">
        <v>2215</v>
      </c>
    </row>
    <row r="587">
      <c r="A587" s="38">
        <v>583.0</v>
      </c>
      <c r="B587" s="135" t="s">
        <v>2216</v>
      </c>
      <c r="C587" s="82" t="str">
        <f t="shared" si="11"/>
        <v>View</v>
      </c>
      <c r="D587" s="38" t="s">
        <v>2217</v>
      </c>
      <c r="E587" s="83">
        <v>2.581</v>
      </c>
      <c r="F587" s="87" t="str">
        <f t="shared" si="12"/>
        <v>Private Debt - Direct Lending</v>
      </c>
      <c r="G587" s="71">
        <v>0.0627</v>
      </c>
      <c r="H587" s="72">
        <v>0.001</v>
      </c>
      <c r="I587" s="72">
        <v>0.031</v>
      </c>
      <c r="J587" s="72">
        <v>0.0558</v>
      </c>
      <c r="K587" s="72">
        <v>0.3134</v>
      </c>
      <c r="L587" s="72">
        <v>0.0092</v>
      </c>
      <c r="M587" s="72">
        <v>0.4758</v>
      </c>
      <c r="N587" s="73">
        <v>2.2165</v>
      </c>
      <c r="O587" s="73">
        <v>5.845</v>
      </c>
      <c r="P587" s="73">
        <v>2.8118</v>
      </c>
      <c r="Q587" s="72">
        <v>0.0298</v>
      </c>
      <c r="R587" s="89">
        <v>15.98</v>
      </c>
      <c r="S587" s="91" t="s">
        <v>110</v>
      </c>
      <c r="T587" s="93">
        <v>107.0</v>
      </c>
      <c r="U587" s="91">
        <v>326.128347</v>
      </c>
      <c r="V587" s="95"/>
      <c r="W587" s="97">
        <v>0.0</v>
      </c>
      <c r="X587" s="99">
        <v>0.0914</v>
      </c>
      <c r="Y587" s="100" t="s">
        <v>110</v>
      </c>
      <c r="Z587" s="100" t="s">
        <v>110</v>
      </c>
      <c r="AA587" s="97">
        <v>8.0E-4</v>
      </c>
      <c r="AB587" s="100">
        <v>0.04</v>
      </c>
      <c r="AC587" s="102" t="s">
        <v>1277</v>
      </c>
      <c r="AD587" s="102" t="s">
        <v>1201</v>
      </c>
      <c r="AE587" s="100" t="s">
        <v>110</v>
      </c>
      <c r="AF587" s="103">
        <v>44158.0</v>
      </c>
      <c r="AG587" s="100">
        <v>5.11</v>
      </c>
      <c r="AH587" s="100">
        <v>4.92</v>
      </c>
      <c r="AI587" s="103">
        <v>46020.0</v>
      </c>
      <c r="AJ587" s="100">
        <v>0.155</v>
      </c>
      <c r="AK587" s="102" t="s">
        <v>160</v>
      </c>
      <c r="AL587" s="104"/>
      <c r="AM587" s="102" t="s">
        <v>1767</v>
      </c>
      <c r="AN587" s="100">
        <v>5530.2</v>
      </c>
      <c r="AO587" s="102" t="s">
        <v>110</v>
      </c>
      <c r="AP587" s="102" t="s">
        <v>110</v>
      </c>
      <c r="AQ587" s="102" t="s">
        <v>110</v>
      </c>
      <c r="AR587" s="102" t="s">
        <v>110</v>
      </c>
      <c r="AS587" s="102" t="s">
        <v>110</v>
      </c>
      <c r="AT587" s="99">
        <v>0.0515</v>
      </c>
      <c r="AU587" s="102" t="s">
        <v>110</v>
      </c>
      <c r="AV587" s="109" t="s">
        <v>2218</v>
      </c>
      <c r="AW587" s="102" t="s">
        <v>2214</v>
      </c>
      <c r="AX587" s="110" t="s">
        <v>1785</v>
      </c>
      <c r="AY587" s="110" t="s">
        <v>1204</v>
      </c>
      <c r="AZ587" s="110" t="s">
        <v>2215</v>
      </c>
    </row>
    <row r="588">
      <c r="A588" s="38">
        <v>584.0</v>
      </c>
      <c r="B588" s="135" t="s">
        <v>2219</v>
      </c>
      <c r="C588" s="82" t="str">
        <f t="shared" si="11"/>
        <v>View</v>
      </c>
      <c r="D588" s="38" t="s">
        <v>2220</v>
      </c>
      <c r="E588" s="83">
        <v>2.9014</v>
      </c>
      <c r="F588" s="87" t="str">
        <f t="shared" si="12"/>
        <v>Private Debt - Direct Lending</v>
      </c>
      <c r="G588" s="71">
        <v>0.0692</v>
      </c>
      <c r="H588" s="72">
        <v>-4.0E-4</v>
      </c>
      <c r="I588" s="72">
        <v>0.0322</v>
      </c>
      <c r="J588" s="72">
        <v>0.073</v>
      </c>
      <c r="K588" s="72">
        <v>0.3461</v>
      </c>
      <c r="L588" s="72">
        <v>0.026</v>
      </c>
      <c r="M588" s="72">
        <v>0.4398</v>
      </c>
      <c r="N588" s="73">
        <v>1.6955</v>
      </c>
      <c r="O588" s="73">
        <v>4.4858</v>
      </c>
      <c r="P588" s="73">
        <v>2.1354</v>
      </c>
      <c r="Q588" s="72">
        <v>0.042</v>
      </c>
      <c r="R588" s="89">
        <v>10.57</v>
      </c>
      <c r="S588" s="91" t="s">
        <v>110</v>
      </c>
      <c r="T588" s="93">
        <v>1675.0</v>
      </c>
      <c r="U588" s="91">
        <v>4858.72143</v>
      </c>
      <c r="V588" s="95"/>
      <c r="W588" s="97">
        <v>0.0</v>
      </c>
      <c r="X588" s="99">
        <v>0.0848</v>
      </c>
      <c r="Y588" s="100" t="s">
        <v>110</v>
      </c>
      <c r="Z588" s="100" t="s">
        <v>110</v>
      </c>
      <c r="AA588" s="97">
        <v>8.0E-4</v>
      </c>
      <c r="AB588" s="100">
        <v>0.16</v>
      </c>
      <c r="AC588" s="102" t="s">
        <v>1277</v>
      </c>
      <c r="AD588" s="102" t="s">
        <v>1201</v>
      </c>
      <c r="AE588" s="100" t="s">
        <v>110</v>
      </c>
      <c r="AF588" s="103">
        <v>42928.0</v>
      </c>
      <c r="AG588" s="100">
        <v>8.93</v>
      </c>
      <c r="AH588" s="100">
        <v>1.67</v>
      </c>
      <c r="AI588" s="103">
        <v>46022.0</v>
      </c>
      <c r="AJ588" s="100">
        <v>0.1805</v>
      </c>
      <c r="AK588" s="102" t="s">
        <v>1292</v>
      </c>
      <c r="AL588" s="104"/>
      <c r="AM588" s="102" t="s">
        <v>1767</v>
      </c>
      <c r="AN588" s="100">
        <v>5530.2</v>
      </c>
      <c r="AO588" s="102" t="s">
        <v>110</v>
      </c>
      <c r="AP588" s="102" t="s">
        <v>110</v>
      </c>
      <c r="AQ588" s="102" t="s">
        <v>110</v>
      </c>
      <c r="AR588" s="102" t="s">
        <v>110</v>
      </c>
      <c r="AS588" s="102" t="s">
        <v>110</v>
      </c>
      <c r="AT588" s="99">
        <v>0.0699</v>
      </c>
      <c r="AU588" s="102" t="s">
        <v>110</v>
      </c>
      <c r="AV588" s="109" t="s">
        <v>2221</v>
      </c>
      <c r="AW588" s="102" t="s">
        <v>2214</v>
      </c>
      <c r="AX588" s="110" t="s">
        <v>1785</v>
      </c>
      <c r="AY588" s="110" t="s">
        <v>1204</v>
      </c>
      <c r="AZ588" s="110" t="s">
        <v>2215</v>
      </c>
    </row>
    <row r="589">
      <c r="A589" s="38">
        <v>585.0</v>
      </c>
      <c r="B589" s="135" t="s">
        <v>2222</v>
      </c>
      <c r="C589" s="82" t="str">
        <f t="shared" si="11"/>
        <v>View</v>
      </c>
      <c r="D589" s="38" t="s">
        <v>2223</v>
      </c>
      <c r="E589" s="83">
        <v>4.7917</v>
      </c>
      <c r="F589" s="87" t="str">
        <f t="shared" si="12"/>
        <v>Private Debt - General</v>
      </c>
      <c r="G589" s="71">
        <v>0.0042</v>
      </c>
      <c r="H589" s="72">
        <v>0.001</v>
      </c>
      <c r="I589" s="72">
        <v>0.0383</v>
      </c>
      <c r="J589" s="72">
        <v>0.0746</v>
      </c>
      <c r="K589" s="72">
        <v>0.2669</v>
      </c>
      <c r="L589" s="72">
        <v>0.007</v>
      </c>
      <c r="M589" s="72">
        <v>0.3394</v>
      </c>
      <c r="N589" s="73">
        <v>2.0464</v>
      </c>
      <c r="O589" s="73">
        <v>9.5346</v>
      </c>
      <c r="P589" s="73">
        <v>1.5925</v>
      </c>
      <c r="Q589" s="72">
        <v>0.0161</v>
      </c>
      <c r="R589" s="89">
        <v>21.04</v>
      </c>
      <c r="S589" s="91" t="s">
        <v>110</v>
      </c>
      <c r="T589" s="93">
        <v>123.0</v>
      </c>
      <c r="U589" s="91">
        <v>935.367914</v>
      </c>
      <c r="V589" s="95"/>
      <c r="W589" s="97">
        <v>0.06</v>
      </c>
      <c r="X589" s="99">
        <v>0.0724</v>
      </c>
      <c r="Y589" s="100" t="s">
        <v>110</v>
      </c>
      <c r="Z589" s="100" t="s">
        <v>110</v>
      </c>
      <c r="AA589" s="97">
        <v>6.0E-4</v>
      </c>
      <c r="AB589" s="100">
        <v>0.03</v>
      </c>
      <c r="AC589" s="102" t="s">
        <v>1277</v>
      </c>
      <c r="AD589" s="102" t="s">
        <v>1201</v>
      </c>
      <c r="AE589" s="100" t="s">
        <v>110</v>
      </c>
      <c r="AF589" s="103">
        <v>42767.0</v>
      </c>
      <c r="AG589" s="100">
        <v>8.92</v>
      </c>
      <c r="AH589" s="100">
        <v>2.42</v>
      </c>
      <c r="AI589" s="103">
        <v>46021.0</v>
      </c>
      <c r="AJ589" s="100">
        <v>0.2026</v>
      </c>
      <c r="AK589" s="102" t="s">
        <v>128</v>
      </c>
      <c r="AL589" s="104"/>
      <c r="AM589" s="102" t="s">
        <v>1767</v>
      </c>
      <c r="AN589" s="100">
        <v>5530.3</v>
      </c>
      <c r="AO589" s="102" t="s">
        <v>110</v>
      </c>
      <c r="AP589" s="102" t="s">
        <v>110</v>
      </c>
      <c r="AQ589" s="102" t="s">
        <v>110</v>
      </c>
      <c r="AR589" s="102" t="s">
        <v>110</v>
      </c>
      <c r="AS589" s="102" t="s">
        <v>110</v>
      </c>
      <c r="AT589" s="102" t="s">
        <v>110</v>
      </c>
      <c r="AU589" s="102" t="s">
        <v>110</v>
      </c>
      <c r="AV589" s="109" t="s">
        <v>2224</v>
      </c>
      <c r="AW589" s="102" t="s">
        <v>2225</v>
      </c>
      <c r="AX589" s="110" t="s">
        <v>1785</v>
      </c>
      <c r="AY589" s="110" t="s">
        <v>1204</v>
      </c>
      <c r="AZ589" s="110" t="s">
        <v>2226</v>
      </c>
    </row>
    <row r="590">
      <c r="A590" s="38">
        <v>586.0</v>
      </c>
      <c r="B590" s="135" t="s">
        <v>2227</v>
      </c>
      <c r="C590" s="82" t="str">
        <f t="shared" si="11"/>
        <v>View</v>
      </c>
      <c r="D590" s="38" t="s">
        <v>2228</v>
      </c>
      <c r="E590" s="83">
        <v>0.9454</v>
      </c>
      <c r="F590" s="87" t="str">
        <f t="shared" si="12"/>
        <v>Private Debt - General</v>
      </c>
      <c r="G590" s="71">
        <v>0.0212</v>
      </c>
      <c r="H590" s="72">
        <v>0.0011</v>
      </c>
      <c r="I590" s="72">
        <v>0.0391</v>
      </c>
      <c r="J590" s="72">
        <v>0.0716</v>
      </c>
      <c r="K590" s="72">
        <v>0.2307</v>
      </c>
      <c r="L590" s="72">
        <v>0.04</v>
      </c>
      <c r="M590" s="72">
        <v>0.4991</v>
      </c>
      <c r="N590" s="73">
        <v>2.577</v>
      </c>
      <c r="O590" s="73">
        <v>14.118</v>
      </c>
      <c r="P590" s="73">
        <v>32.2039</v>
      </c>
      <c r="Q590" s="72">
        <v>0.04</v>
      </c>
      <c r="R590" s="89">
        <v>12.45</v>
      </c>
      <c r="S590" s="91" t="s">
        <v>110</v>
      </c>
      <c r="T590" s="93">
        <v>208.0</v>
      </c>
      <c r="U590" s="91">
        <v>2660.112379</v>
      </c>
      <c r="V590" s="95"/>
      <c r="W590" s="97">
        <v>0.0</v>
      </c>
      <c r="X590" s="99">
        <v>0.0924</v>
      </c>
      <c r="Y590" s="100" t="s">
        <v>110</v>
      </c>
      <c r="Z590" s="100" t="s">
        <v>110</v>
      </c>
      <c r="AA590" s="97">
        <v>0.0015</v>
      </c>
      <c r="AB590" s="100">
        <v>-0.01</v>
      </c>
      <c r="AC590" s="102" t="s">
        <v>264</v>
      </c>
      <c r="AD590" s="102" t="s">
        <v>1201</v>
      </c>
      <c r="AE590" s="100" t="s">
        <v>110</v>
      </c>
      <c r="AF590" s="103">
        <v>43371.0</v>
      </c>
      <c r="AG590" s="100">
        <v>7.26</v>
      </c>
      <c r="AH590" s="100">
        <v>7.26</v>
      </c>
      <c r="AI590" s="103">
        <v>46021.0</v>
      </c>
      <c r="AJ590" s="100">
        <v>0.6051</v>
      </c>
      <c r="AK590" s="102" t="s">
        <v>128</v>
      </c>
      <c r="AL590" s="104"/>
      <c r="AM590" s="102" t="s">
        <v>1767</v>
      </c>
      <c r="AN590" s="100">
        <v>5530.3</v>
      </c>
      <c r="AO590" s="102" t="s">
        <v>110</v>
      </c>
      <c r="AP590" s="102" t="s">
        <v>110</v>
      </c>
      <c r="AQ590" s="102" t="s">
        <v>110</v>
      </c>
      <c r="AR590" s="102" t="s">
        <v>110</v>
      </c>
      <c r="AS590" s="102" t="s">
        <v>110</v>
      </c>
      <c r="AT590" s="102" t="s">
        <v>110</v>
      </c>
      <c r="AU590" s="102" t="s">
        <v>110</v>
      </c>
      <c r="AV590" s="109" t="s">
        <v>2229</v>
      </c>
      <c r="AW590" s="102" t="s">
        <v>2225</v>
      </c>
      <c r="AX590" s="110" t="s">
        <v>1785</v>
      </c>
      <c r="AY590" s="110" t="s">
        <v>1204</v>
      </c>
      <c r="AZ590" s="110" t="s">
        <v>2226</v>
      </c>
    </row>
    <row r="591">
      <c r="A591" s="38">
        <v>587.0</v>
      </c>
      <c r="B591" s="135" t="s">
        <v>2230</v>
      </c>
      <c r="C591" s="82" t="str">
        <f t="shared" si="11"/>
        <v>View</v>
      </c>
      <c r="D591" s="38" t="s">
        <v>2231</v>
      </c>
      <c r="E591" s="83">
        <v>2.2075</v>
      </c>
      <c r="F591" s="87" t="str">
        <f t="shared" si="12"/>
        <v>Private Debt - General</v>
      </c>
      <c r="G591" s="71">
        <v>0.0098</v>
      </c>
      <c r="H591" s="72">
        <v>6.0E-4</v>
      </c>
      <c r="I591" s="72">
        <v>0.0947</v>
      </c>
      <c r="J591" s="72">
        <v>0.1053</v>
      </c>
      <c r="K591" s="72">
        <v>0.4331</v>
      </c>
      <c r="L591" s="72">
        <v>0.0389</v>
      </c>
      <c r="M591" s="72">
        <v>0.5308</v>
      </c>
      <c r="N591" s="73">
        <v>1.4753</v>
      </c>
      <c r="O591" s="73">
        <v>4.5594</v>
      </c>
      <c r="P591" s="73">
        <v>1.6012</v>
      </c>
      <c r="Q591" s="72">
        <v>0.0458</v>
      </c>
      <c r="R591" s="89">
        <v>11.56</v>
      </c>
      <c r="S591" s="91" t="s">
        <v>110</v>
      </c>
      <c r="T591" s="93">
        <v>23.0</v>
      </c>
      <c r="U591" s="91">
        <v>221.87806</v>
      </c>
      <c r="V591" s="95"/>
      <c r="W591" s="97">
        <v>0.0</v>
      </c>
      <c r="X591" s="99">
        <v>0.0</v>
      </c>
      <c r="Y591" s="100" t="s">
        <v>110</v>
      </c>
      <c r="Z591" s="100" t="s">
        <v>110</v>
      </c>
      <c r="AA591" s="97">
        <v>0.0019</v>
      </c>
      <c r="AB591" s="100">
        <v>0.04</v>
      </c>
      <c r="AC591" s="102" t="s">
        <v>1277</v>
      </c>
      <c r="AD591" s="102" t="s">
        <v>1201</v>
      </c>
      <c r="AE591" s="100" t="s">
        <v>110</v>
      </c>
      <c r="AF591" s="103">
        <v>42943.0</v>
      </c>
      <c r="AG591" s="100">
        <v>8.44</v>
      </c>
      <c r="AH591" s="100">
        <v>8.44</v>
      </c>
      <c r="AI591" s="103">
        <v>46020.0</v>
      </c>
      <c r="AJ591" s="100">
        <v>0.6842</v>
      </c>
      <c r="AK591" s="102" t="s">
        <v>107</v>
      </c>
      <c r="AL591" s="104"/>
      <c r="AM591" s="102" t="s">
        <v>1767</v>
      </c>
      <c r="AN591" s="100">
        <v>5530.3</v>
      </c>
      <c r="AO591" s="102" t="s">
        <v>110</v>
      </c>
      <c r="AP591" s="102" t="s">
        <v>110</v>
      </c>
      <c r="AQ591" s="102" t="s">
        <v>110</v>
      </c>
      <c r="AR591" s="102" t="s">
        <v>110</v>
      </c>
      <c r="AS591" s="102" t="s">
        <v>110</v>
      </c>
      <c r="AT591" s="102" t="s">
        <v>110</v>
      </c>
      <c r="AU591" s="102" t="s">
        <v>110</v>
      </c>
      <c r="AV591" s="109" t="s">
        <v>2232</v>
      </c>
      <c r="AW591" s="102" t="s">
        <v>2225</v>
      </c>
      <c r="AX591" s="110" t="s">
        <v>1785</v>
      </c>
      <c r="AY591" s="110" t="s">
        <v>1204</v>
      </c>
      <c r="AZ591" s="110" t="s">
        <v>2226</v>
      </c>
    </row>
    <row r="592">
      <c r="A592" s="38">
        <v>588.0</v>
      </c>
      <c r="B592" s="135" t="s">
        <v>2233</v>
      </c>
      <c r="C592" s="82" t="str">
        <f t="shared" si="11"/>
        <v>View</v>
      </c>
      <c r="D592" s="38" t="s">
        <v>2234</v>
      </c>
      <c r="E592" s="83">
        <v>4.5659</v>
      </c>
      <c r="F592" s="87" t="str">
        <f t="shared" si="12"/>
        <v>Private Debt - General</v>
      </c>
      <c r="G592" s="71">
        <v>0.0194</v>
      </c>
      <c r="H592" s="72">
        <v>0.0</v>
      </c>
      <c r="I592" s="72">
        <v>0.1398</v>
      </c>
      <c r="J592" s="72">
        <v>0.187</v>
      </c>
      <c r="K592" s="72">
        <v>0.6728</v>
      </c>
      <c r="L592" s="72">
        <v>0.0312</v>
      </c>
      <c r="M592" s="72">
        <v>0.6767</v>
      </c>
      <c r="N592" s="73">
        <v>1.7393</v>
      </c>
      <c r="O592" s="73">
        <v>7.8917</v>
      </c>
      <c r="P592" s="73">
        <v>1.4057</v>
      </c>
      <c r="Q592" s="72">
        <v>0.0627</v>
      </c>
      <c r="R592" s="89">
        <v>10.79</v>
      </c>
      <c r="S592" s="91" t="s">
        <v>110</v>
      </c>
      <c r="T592" s="93">
        <v>147.0</v>
      </c>
      <c r="U592" s="91">
        <v>674.452161</v>
      </c>
      <c r="V592" s="95"/>
      <c r="W592" s="97">
        <v>0.01</v>
      </c>
      <c r="X592" s="99">
        <v>0.0951</v>
      </c>
      <c r="Y592" s="100" t="s">
        <v>110</v>
      </c>
      <c r="Z592" s="100" t="s">
        <v>110</v>
      </c>
      <c r="AA592" s="97">
        <v>0.0022</v>
      </c>
      <c r="AB592" s="100">
        <v>0.16</v>
      </c>
      <c r="AC592" s="102" t="s">
        <v>1277</v>
      </c>
      <c r="AD592" s="102" t="s">
        <v>1201</v>
      </c>
      <c r="AE592" s="100" t="s">
        <v>110</v>
      </c>
      <c r="AF592" s="103">
        <v>41990.0</v>
      </c>
      <c r="AG592" s="100">
        <v>11.05</v>
      </c>
      <c r="AH592" s="100">
        <v>11.05</v>
      </c>
      <c r="AI592" s="103">
        <v>45993.0</v>
      </c>
      <c r="AJ592" s="100">
        <v>0.9187</v>
      </c>
      <c r="AK592" s="102" t="s">
        <v>107</v>
      </c>
      <c r="AL592" s="104"/>
      <c r="AM592" s="102" t="s">
        <v>1767</v>
      </c>
      <c r="AN592" s="100">
        <v>5530.3</v>
      </c>
      <c r="AO592" s="102" t="s">
        <v>110</v>
      </c>
      <c r="AP592" s="102" t="s">
        <v>110</v>
      </c>
      <c r="AQ592" s="102" t="s">
        <v>110</v>
      </c>
      <c r="AR592" s="102" t="s">
        <v>110</v>
      </c>
      <c r="AS592" s="102" t="s">
        <v>110</v>
      </c>
      <c r="AT592" s="99">
        <v>0.1526</v>
      </c>
      <c r="AU592" s="102" t="s">
        <v>110</v>
      </c>
      <c r="AV592" s="109" t="s">
        <v>2235</v>
      </c>
      <c r="AW592" s="102" t="s">
        <v>2225</v>
      </c>
      <c r="AX592" s="110" t="s">
        <v>1785</v>
      </c>
      <c r="AY592" s="110" t="s">
        <v>1204</v>
      </c>
      <c r="AZ592" s="110" t="s">
        <v>2226</v>
      </c>
    </row>
    <row r="593">
      <c r="A593" s="38">
        <v>589.0</v>
      </c>
      <c r="B593" s="135" t="s">
        <v>2236</v>
      </c>
      <c r="C593" s="82" t="str">
        <f t="shared" si="11"/>
        <v>View</v>
      </c>
      <c r="D593" s="38" t="s">
        <v>2237</v>
      </c>
      <c r="E593" s="83">
        <v>3.46</v>
      </c>
      <c r="F593" s="87" t="str">
        <f t="shared" si="12"/>
        <v>Private Debt - General</v>
      </c>
      <c r="G593" s="71">
        <v>0.0325</v>
      </c>
      <c r="H593" s="72">
        <v>0.001</v>
      </c>
      <c r="I593" s="72">
        <v>0.0354</v>
      </c>
      <c r="J593" s="72">
        <v>0.0838</v>
      </c>
      <c r="K593" s="72">
        <v>0.3534</v>
      </c>
      <c r="L593" s="72">
        <v>0.0332</v>
      </c>
      <c r="M593" s="72">
        <v>0.4787</v>
      </c>
      <c r="N593" s="73">
        <v>1.696</v>
      </c>
      <c r="O593" s="73">
        <v>5.6687</v>
      </c>
      <c r="P593" s="73">
        <v>2.3736</v>
      </c>
      <c r="Q593" s="72">
        <v>0.0533</v>
      </c>
      <c r="R593" s="89">
        <v>8.96</v>
      </c>
      <c r="S593" s="91" t="s">
        <v>110</v>
      </c>
      <c r="T593" s="93">
        <v>789.0</v>
      </c>
      <c r="U593" s="91">
        <v>654.403787</v>
      </c>
      <c r="V593" s="95"/>
      <c r="W593" s="97">
        <v>0.0</v>
      </c>
      <c r="X593" s="99">
        <v>0.0886</v>
      </c>
      <c r="Y593" s="100" t="s">
        <v>110</v>
      </c>
      <c r="Z593" s="100" t="s">
        <v>110</v>
      </c>
      <c r="AA593" s="97">
        <v>0.001</v>
      </c>
      <c r="AB593" s="100">
        <v>0.14</v>
      </c>
      <c r="AC593" s="102" t="s">
        <v>1277</v>
      </c>
      <c r="AD593" s="102" t="s">
        <v>1201</v>
      </c>
      <c r="AE593" s="100" t="s">
        <v>110</v>
      </c>
      <c r="AF593" s="103">
        <v>43528.0</v>
      </c>
      <c r="AG593" s="100">
        <v>6.83</v>
      </c>
      <c r="AH593" s="100">
        <v>6.83</v>
      </c>
      <c r="AI593" s="103">
        <v>46021.0</v>
      </c>
      <c r="AJ593" s="100">
        <v>0.45</v>
      </c>
      <c r="AK593" s="102" t="s">
        <v>128</v>
      </c>
      <c r="AL593" s="104"/>
      <c r="AM593" s="102" t="s">
        <v>1767</v>
      </c>
      <c r="AN593" s="100">
        <v>5530.3</v>
      </c>
      <c r="AO593" s="102" t="s">
        <v>110</v>
      </c>
      <c r="AP593" s="102" t="s">
        <v>110</v>
      </c>
      <c r="AQ593" s="102" t="s">
        <v>110</v>
      </c>
      <c r="AR593" s="102" t="s">
        <v>110</v>
      </c>
      <c r="AS593" s="102" t="s">
        <v>110</v>
      </c>
      <c r="AT593" s="99">
        <v>0.0904</v>
      </c>
      <c r="AU593" s="102" t="s">
        <v>110</v>
      </c>
      <c r="AV593" s="109" t="s">
        <v>2238</v>
      </c>
      <c r="AW593" s="102" t="s">
        <v>2225</v>
      </c>
      <c r="AX593" s="110" t="s">
        <v>1785</v>
      </c>
      <c r="AY593" s="110" t="s">
        <v>1204</v>
      </c>
      <c r="AZ593" s="110" t="s">
        <v>2226</v>
      </c>
    </row>
    <row r="594">
      <c r="A594" s="38">
        <v>590.0</v>
      </c>
      <c r="B594" s="135" t="s">
        <v>2239</v>
      </c>
      <c r="C594" s="82" t="str">
        <f t="shared" si="11"/>
        <v>View</v>
      </c>
      <c r="D594" s="38" t="s">
        <v>2240</v>
      </c>
      <c r="E594" s="83">
        <v>2.39</v>
      </c>
      <c r="F594" s="87" t="str">
        <f t="shared" si="12"/>
        <v>Private Debt - General</v>
      </c>
      <c r="G594" s="71">
        <v>0.053</v>
      </c>
      <c r="H594" s="72">
        <v>0.001</v>
      </c>
      <c r="I594" s="72">
        <v>0.0328</v>
      </c>
      <c r="J594" s="72">
        <v>0.0623</v>
      </c>
      <c r="K594" s="72">
        <v>0.3445</v>
      </c>
      <c r="L594" s="72">
        <v>0.0177</v>
      </c>
      <c r="M594" s="72">
        <v>0.4853</v>
      </c>
      <c r="N594" s="73">
        <v>1.4644</v>
      </c>
      <c r="O594" s="73">
        <v>3.7295</v>
      </c>
      <c r="P594" s="73">
        <v>1.6267</v>
      </c>
      <c r="Q594" s="72">
        <v>0.0594</v>
      </c>
      <c r="R594" s="89">
        <v>8.19</v>
      </c>
      <c r="S594" s="91" t="s">
        <v>110</v>
      </c>
      <c r="T594" s="93">
        <v>1391.0</v>
      </c>
      <c r="U594" s="91">
        <v>4444.731839</v>
      </c>
      <c r="V594" s="95"/>
      <c r="W594" s="97">
        <v>0.0</v>
      </c>
      <c r="X594" s="99">
        <v>0.0899</v>
      </c>
      <c r="Y594" s="100" t="s">
        <v>110</v>
      </c>
      <c r="Z594" s="100" t="s">
        <v>110</v>
      </c>
      <c r="AA594" s="97">
        <v>9.0E-4</v>
      </c>
      <c r="AB594" s="100">
        <v>0.15</v>
      </c>
      <c r="AC594" s="102" t="s">
        <v>1277</v>
      </c>
      <c r="AD594" s="102" t="s">
        <v>1201</v>
      </c>
      <c r="AE594" s="100" t="s">
        <v>110</v>
      </c>
      <c r="AF594" s="103">
        <v>43573.0</v>
      </c>
      <c r="AG594" s="100">
        <v>7.58</v>
      </c>
      <c r="AH594" s="100">
        <v>0.67</v>
      </c>
      <c r="AI594" s="103">
        <v>46022.0</v>
      </c>
      <c r="AJ594" s="100">
        <v>0.1761</v>
      </c>
      <c r="AK594" s="102" t="s">
        <v>1292</v>
      </c>
      <c r="AL594" s="104"/>
      <c r="AM594" s="102" t="s">
        <v>1767</v>
      </c>
      <c r="AN594" s="100">
        <v>5530.3</v>
      </c>
      <c r="AO594" s="102" t="s">
        <v>110</v>
      </c>
      <c r="AP594" s="102" t="s">
        <v>110</v>
      </c>
      <c r="AQ594" s="102" t="s">
        <v>110</v>
      </c>
      <c r="AR594" s="102" t="s">
        <v>110</v>
      </c>
      <c r="AS594" s="102" t="s">
        <v>110</v>
      </c>
      <c r="AT594" s="99">
        <v>0.0936</v>
      </c>
      <c r="AU594" s="102" t="s">
        <v>110</v>
      </c>
      <c r="AV594" s="109" t="s">
        <v>2241</v>
      </c>
      <c r="AW594" s="102" t="s">
        <v>2225</v>
      </c>
      <c r="AX594" s="110" t="s">
        <v>1785</v>
      </c>
      <c r="AY594" s="110" t="s">
        <v>1204</v>
      </c>
      <c r="AZ594" s="110" t="s">
        <v>2226</v>
      </c>
    </row>
    <row r="595">
      <c r="A595" s="38">
        <v>591.0</v>
      </c>
      <c r="B595" s="135" t="s">
        <v>2242</v>
      </c>
      <c r="C595" s="82" t="str">
        <f t="shared" si="11"/>
        <v>View</v>
      </c>
      <c r="D595" s="38" t="s">
        <v>2243</v>
      </c>
      <c r="E595" s="83">
        <v>2.2884</v>
      </c>
      <c r="F595" s="87" t="str">
        <f t="shared" si="12"/>
        <v>Private Debt - General</v>
      </c>
      <c r="G595" s="71">
        <v>0.0201</v>
      </c>
      <c r="H595" s="72">
        <v>0.0011</v>
      </c>
      <c r="I595" s="72">
        <v>0.0319</v>
      </c>
      <c r="J595" s="72">
        <v>0.0632</v>
      </c>
      <c r="K595" s="72">
        <v>0.4074</v>
      </c>
      <c r="L595" s="72">
        <v>0.0503</v>
      </c>
      <c r="M595" s="72">
        <v>0.436</v>
      </c>
      <c r="N595" s="73">
        <v>0.911</v>
      </c>
      <c r="O595" s="73">
        <v>3.4192</v>
      </c>
      <c r="P595" s="73">
        <v>0.9146</v>
      </c>
      <c r="Q595" s="72">
        <v>0.09</v>
      </c>
      <c r="R595" s="89">
        <v>4.85</v>
      </c>
      <c r="S595" s="91" t="s">
        <v>110</v>
      </c>
      <c r="T595" s="93">
        <v>325.0</v>
      </c>
      <c r="U595" s="91">
        <v>482.254949</v>
      </c>
      <c r="V595" s="95"/>
      <c r="W595" s="97">
        <v>0.0</v>
      </c>
      <c r="X595" s="99">
        <v>0.0627</v>
      </c>
      <c r="Y595" s="100" t="s">
        <v>110</v>
      </c>
      <c r="Z595" s="100" t="s">
        <v>110</v>
      </c>
      <c r="AA595" s="97">
        <v>0.001</v>
      </c>
      <c r="AB595" s="100">
        <v>0.25</v>
      </c>
      <c r="AC595" s="102" t="s">
        <v>1277</v>
      </c>
      <c r="AD595" s="102" t="s">
        <v>1201</v>
      </c>
      <c r="AE595" s="100" t="s">
        <v>110</v>
      </c>
      <c r="AF595" s="103">
        <v>41880.0</v>
      </c>
      <c r="AG595" s="100">
        <v>11.35</v>
      </c>
      <c r="AH595" s="100">
        <v>6.09</v>
      </c>
      <c r="AI595" s="103">
        <v>46014.0</v>
      </c>
      <c r="AJ595" s="100">
        <v>0.3804</v>
      </c>
      <c r="AK595" s="102" t="s">
        <v>128</v>
      </c>
      <c r="AL595" s="104"/>
      <c r="AM595" s="102" t="s">
        <v>1767</v>
      </c>
      <c r="AN595" s="100">
        <v>5530.3</v>
      </c>
      <c r="AO595" s="102" t="s">
        <v>110</v>
      </c>
      <c r="AP595" s="102" t="s">
        <v>110</v>
      </c>
      <c r="AQ595" s="102" t="s">
        <v>110</v>
      </c>
      <c r="AR595" s="102" t="s">
        <v>110</v>
      </c>
      <c r="AS595" s="102" t="s">
        <v>110</v>
      </c>
      <c r="AT595" s="99">
        <v>0.0679</v>
      </c>
      <c r="AU595" s="102" t="s">
        <v>110</v>
      </c>
      <c r="AV595" s="109" t="s">
        <v>2244</v>
      </c>
      <c r="AW595" s="102" t="s">
        <v>2225</v>
      </c>
      <c r="AX595" s="110" t="s">
        <v>1785</v>
      </c>
      <c r="AY595" s="110" t="s">
        <v>1204</v>
      </c>
      <c r="AZ595" s="110" t="s">
        <v>2226</v>
      </c>
    </row>
    <row r="596">
      <c r="A596" s="38">
        <v>592.0</v>
      </c>
      <c r="B596" s="135" t="s">
        <v>2245</v>
      </c>
      <c r="C596" s="82" t="str">
        <f t="shared" si="11"/>
        <v>View</v>
      </c>
      <c r="D596" s="38" t="s">
        <v>2246</v>
      </c>
      <c r="E596" s="83">
        <v>5.1654</v>
      </c>
      <c r="F596" s="87" t="str">
        <f t="shared" si="12"/>
        <v>Private Debt - General</v>
      </c>
      <c r="G596" s="71">
        <v>0.0432</v>
      </c>
      <c r="H596" s="72">
        <v>4.0E-4</v>
      </c>
      <c r="I596" s="72">
        <v>0.0491</v>
      </c>
      <c r="J596" s="72">
        <v>0.1062</v>
      </c>
      <c r="K596" s="72">
        <v>0.3655</v>
      </c>
      <c r="L596" s="72">
        <v>0.0336</v>
      </c>
      <c r="M596" s="72">
        <v>0.5169</v>
      </c>
      <c r="N596" s="73">
        <v>2.2348</v>
      </c>
      <c r="O596" s="73">
        <v>3.5664</v>
      </c>
      <c r="P596" s="73">
        <v>4.3003</v>
      </c>
      <c r="Q596" s="72">
        <v>0.1158</v>
      </c>
      <c r="R596" s="89">
        <v>4.47</v>
      </c>
      <c r="S596" s="91" t="s">
        <v>110</v>
      </c>
      <c r="T596" s="93">
        <v>70.0</v>
      </c>
      <c r="U596" s="91">
        <v>341.816579</v>
      </c>
      <c r="V596" s="95"/>
      <c r="W596" s="97">
        <v>0.0</v>
      </c>
      <c r="X596" s="99">
        <v>0.1031</v>
      </c>
      <c r="Y596" s="100" t="s">
        <v>110</v>
      </c>
      <c r="Z596" s="100" t="s">
        <v>110</v>
      </c>
      <c r="AA596" s="97">
        <v>6.0E-4</v>
      </c>
      <c r="AB596" s="100">
        <v>0.12</v>
      </c>
      <c r="AC596" s="102" t="s">
        <v>1277</v>
      </c>
      <c r="AD596" s="102" t="s">
        <v>1201</v>
      </c>
      <c r="AE596" s="100" t="s">
        <v>110</v>
      </c>
      <c r="AF596" s="103">
        <v>43462.0</v>
      </c>
      <c r="AG596" s="100">
        <v>7.01</v>
      </c>
      <c r="AH596" s="100">
        <v>7.01</v>
      </c>
      <c r="AI596" s="103">
        <v>46022.0</v>
      </c>
      <c r="AJ596" s="100">
        <v>0.1551</v>
      </c>
      <c r="AK596" s="102" t="s">
        <v>1292</v>
      </c>
      <c r="AL596" s="104"/>
      <c r="AM596" s="102" t="s">
        <v>1767</v>
      </c>
      <c r="AN596" s="100">
        <v>5530.3</v>
      </c>
      <c r="AO596" s="102" t="s">
        <v>110</v>
      </c>
      <c r="AP596" s="102" t="s">
        <v>110</v>
      </c>
      <c r="AQ596" s="102" t="s">
        <v>110</v>
      </c>
      <c r="AR596" s="102" t="s">
        <v>110</v>
      </c>
      <c r="AS596" s="102" t="s">
        <v>110</v>
      </c>
      <c r="AT596" s="99">
        <v>0.0716</v>
      </c>
      <c r="AU596" s="102" t="s">
        <v>110</v>
      </c>
      <c r="AV596" s="109" t="s">
        <v>2247</v>
      </c>
      <c r="AW596" s="102" t="s">
        <v>2225</v>
      </c>
      <c r="AX596" s="110" t="s">
        <v>1785</v>
      </c>
      <c r="AY596" s="110" t="s">
        <v>1204</v>
      </c>
      <c r="AZ596" s="110" t="s">
        <v>2226</v>
      </c>
    </row>
    <row r="597">
      <c r="A597" s="38">
        <v>593.0</v>
      </c>
      <c r="B597" s="135" t="s">
        <v>2248</v>
      </c>
      <c r="C597" s="82" t="str">
        <f t="shared" si="11"/>
        <v>View</v>
      </c>
      <c r="D597" s="38" t="s">
        <v>2249</v>
      </c>
      <c r="E597" s="83">
        <v>3.2487</v>
      </c>
      <c r="F597" s="87" t="str">
        <f t="shared" si="12"/>
        <v>Private Debt - General</v>
      </c>
      <c r="G597" s="71">
        <v>0.0334</v>
      </c>
      <c r="H597" s="72">
        <v>0.0013</v>
      </c>
      <c r="I597" s="72">
        <v>0.0549</v>
      </c>
      <c r="J597" s="72">
        <v>0.1022</v>
      </c>
      <c r="K597" s="72">
        <v>0.3993</v>
      </c>
      <c r="L597" s="72">
        <v>0.0899</v>
      </c>
      <c r="M597" s="72">
        <v>0.3949</v>
      </c>
      <c r="N597" s="73">
        <v>0.7723</v>
      </c>
      <c r="O597" s="73">
        <v>8.4934</v>
      </c>
      <c r="P597" s="73">
        <v>0.6855</v>
      </c>
      <c r="Q597" s="72">
        <v>0.1191</v>
      </c>
      <c r="R597" s="89">
        <v>3.32</v>
      </c>
      <c r="S597" s="91" t="s">
        <v>110</v>
      </c>
      <c r="T597" s="93">
        <v>473.0</v>
      </c>
      <c r="U597" s="91">
        <v>1429.202482</v>
      </c>
      <c r="V597" s="95"/>
      <c r="W597" s="97">
        <v>0.05</v>
      </c>
      <c r="X597" s="99">
        <v>0.0764</v>
      </c>
      <c r="Y597" s="100" t="s">
        <v>110</v>
      </c>
      <c r="Z597" s="100" t="s">
        <v>110</v>
      </c>
      <c r="AA597" s="97">
        <v>0.0012</v>
      </c>
      <c r="AB597" s="100">
        <v>0.42</v>
      </c>
      <c r="AC597" s="102" t="s">
        <v>1277</v>
      </c>
      <c r="AD597" s="102" t="s">
        <v>1201</v>
      </c>
      <c r="AE597" s="100" t="s">
        <v>110</v>
      </c>
      <c r="AF597" s="103">
        <v>42828.0</v>
      </c>
      <c r="AG597" s="100">
        <v>3.67</v>
      </c>
      <c r="AH597" s="100">
        <v>3.67</v>
      </c>
      <c r="AI597" s="103">
        <v>46022.0</v>
      </c>
      <c r="AJ597" s="100">
        <v>0.4506</v>
      </c>
      <c r="AK597" s="102" t="s">
        <v>1292</v>
      </c>
      <c r="AL597" s="104"/>
      <c r="AM597" s="102" t="s">
        <v>1767</v>
      </c>
      <c r="AN597" s="100">
        <v>5530.3</v>
      </c>
      <c r="AO597" s="102" t="s">
        <v>110</v>
      </c>
      <c r="AP597" s="102" t="s">
        <v>110</v>
      </c>
      <c r="AQ597" s="102" t="s">
        <v>110</v>
      </c>
      <c r="AR597" s="102" t="s">
        <v>110</v>
      </c>
      <c r="AS597" s="102" t="s">
        <v>110</v>
      </c>
      <c r="AT597" s="99">
        <v>0.0691</v>
      </c>
      <c r="AU597" s="102" t="s">
        <v>110</v>
      </c>
      <c r="AV597" s="109" t="s">
        <v>2250</v>
      </c>
      <c r="AW597" s="102" t="s">
        <v>2225</v>
      </c>
      <c r="AX597" s="110" t="s">
        <v>1785</v>
      </c>
      <c r="AY597" s="110" t="s">
        <v>1204</v>
      </c>
      <c r="AZ597" s="110" t="s">
        <v>2226</v>
      </c>
    </row>
    <row r="598">
      <c r="A598" s="38">
        <v>594.0</v>
      </c>
      <c r="B598" s="135" t="s">
        <v>2251</v>
      </c>
      <c r="C598" s="82" t="str">
        <f t="shared" si="11"/>
        <v>View</v>
      </c>
      <c r="D598" s="38" t="s">
        <v>2252</v>
      </c>
      <c r="E598" s="83">
        <v>2.2422</v>
      </c>
      <c r="F598" s="87" t="str">
        <f t="shared" si="12"/>
        <v>Securitized Bond - Diversified</v>
      </c>
      <c r="G598" s="71">
        <v>0.0065</v>
      </c>
      <c r="H598" s="72">
        <v>5.0E-4</v>
      </c>
      <c r="I598" s="72">
        <v>0.0309</v>
      </c>
      <c r="J598" s="72">
        <v>0.0569</v>
      </c>
      <c r="K598" s="72">
        <v>0.2682</v>
      </c>
      <c r="L598" s="72">
        <v>0.0145</v>
      </c>
      <c r="M598" s="72">
        <v>0.3253</v>
      </c>
      <c r="N598" s="73">
        <v>1.1911</v>
      </c>
      <c r="O598" s="73">
        <v>3.2711</v>
      </c>
      <c r="P598" s="73">
        <v>1.8208</v>
      </c>
      <c r="Q598" s="72">
        <v>0.0372</v>
      </c>
      <c r="R598" s="89">
        <v>8.76</v>
      </c>
      <c r="S598" s="91">
        <v>260.169732</v>
      </c>
      <c r="T598" s="93">
        <v>595.0</v>
      </c>
      <c r="U598" s="91">
        <v>2524.86314</v>
      </c>
      <c r="V598" s="95"/>
      <c r="W598" s="97">
        <v>0.0517</v>
      </c>
      <c r="X598" s="99">
        <v>0.0525</v>
      </c>
      <c r="Y598" s="100">
        <v>96.0</v>
      </c>
      <c r="Z598" s="100">
        <v>12.0</v>
      </c>
      <c r="AA598" s="97">
        <v>6.0E-4</v>
      </c>
      <c r="AB598" s="100">
        <v>0.09</v>
      </c>
      <c r="AC598" s="102" t="s">
        <v>1277</v>
      </c>
      <c r="AD598" s="102" t="s">
        <v>1271</v>
      </c>
      <c r="AE598" s="100" t="s">
        <v>110</v>
      </c>
      <c r="AF598" s="103">
        <v>43647.0</v>
      </c>
      <c r="AG598" s="100">
        <v>6.42</v>
      </c>
      <c r="AH598" s="100">
        <v>0.01</v>
      </c>
      <c r="AI598" s="103">
        <v>46022.0</v>
      </c>
      <c r="AJ598" s="100">
        <v>0.0422</v>
      </c>
      <c r="AK598" s="102" t="s">
        <v>1292</v>
      </c>
      <c r="AL598" s="104"/>
      <c r="AM598" s="102" t="s">
        <v>1767</v>
      </c>
      <c r="AN598" s="100">
        <v>5530.4</v>
      </c>
      <c r="AO598" s="102" t="s">
        <v>110</v>
      </c>
      <c r="AP598" s="102" t="s">
        <v>110</v>
      </c>
      <c r="AQ598" s="102">
        <v>0.25</v>
      </c>
      <c r="AR598" s="102">
        <v>10.0</v>
      </c>
      <c r="AS598" s="102">
        <v>0.0581</v>
      </c>
      <c r="AT598" s="99">
        <v>0.06</v>
      </c>
      <c r="AU598" s="102" t="s">
        <v>110</v>
      </c>
      <c r="AV598" s="109" t="s">
        <v>2253</v>
      </c>
      <c r="AW598" s="102" t="s">
        <v>2254</v>
      </c>
      <c r="AX598" s="110" t="s">
        <v>1785</v>
      </c>
      <c r="AY598" s="110" t="s">
        <v>118</v>
      </c>
      <c r="AZ598" s="110" t="s">
        <v>2255</v>
      </c>
    </row>
    <row r="599">
      <c r="A599" s="38">
        <v>595.0</v>
      </c>
      <c r="B599" s="135" t="s">
        <v>2256</v>
      </c>
      <c r="C599" s="82" t="str">
        <f t="shared" si="11"/>
        <v>View</v>
      </c>
      <c r="D599" s="38" t="s">
        <v>2257</v>
      </c>
      <c r="E599" s="83">
        <v>2.5922</v>
      </c>
      <c r="F599" s="87" t="str">
        <f t="shared" si="12"/>
        <v>Securitized Bond - Diversified</v>
      </c>
      <c r="G599" s="71">
        <v>0.0053</v>
      </c>
      <c r="H599" s="72">
        <v>0.001</v>
      </c>
      <c r="I599" s="72">
        <v>0.0288</v>
      </c>
      <c r="J599" s="72">
        <v>0.066</v>
      </c>
      <c r="K599" s="72">
        <v>0.2679</v>
      </c>
      <c r="L599" s="72">
        <v>0.0353</v>
      </c>
      <c r="M599" s="72">
        <v>0.2599</v>
      </c>
      <c r="N599" s="73">
        <v>0.772</v>
      </c>
      <c r="O599" s="73">
        <v>6.7784</v>
      </c>
      <c r="P599" s="73">
        <v>1.1044</v>
      </c>
      <c r="Q599" s="72">
        <v>0.0487</v>
      </c>
      <c r="R599" s="89">
        <v>5.34</v>
      </c>
      <c r="S599" s="91">
        <v>617.768693</v>
      </c>
      <c r="T599" s="93">
        <v>552.0</v>
      </c>
      <c r="U599" s="91">
        <v>4861.044734</v>
      </c>
      <c r="V599" s="95"/>
      <c r="W599" s="97">
        <v>0.06</v>
      </c>
      <c r="X599" s="99">
        <v>0.0601</v>
      </c>
      <c r="Y599" s="100">
        <v>84.0</v>
      </c>
      <c r="Z599" s="100">
        <v>13.0</v>
      </c>
      <c r="AA599" s="97">
        <v>9.0E-4</v>
      </c>
      <c r="AB599" s="100">
        <v>0.2</v>
      </c>
      <c r="AC599" s="102" t="s">
        <v>1277</v>
      </c>
      <c r="AD599" s="102" t="s">
        <v>1271</v>
      </c>
      <c r="AE599" s="100" t="s">
        <v>110</v>
      </c>
      <c r="AF599" s="103">
        <v>42556.0</v>
      </c>
      <c r="AG599" s="100">
        <v>9.5</v>
      </c>
      <c r="AH599" s="100">
        <v>9.5</v>
      </c>
      <c r="AI599" s="103">
        <v>46021.0</v>
      </c>
      <c r="AJ599" s="100">
        <v>0.05</v>
      </c>
      <c r="AK599" s="102" t="s">
        <v>160</v>
      </c>
      <c r="AL599" s="104"/>
      <c r="AM599" s="102" t="s">
        <v>1767</v>
      </c>
      <c r="AN599" s="100">
        <v>5530.4</v>
      </c>
      <c r="AO599" s="102" t="s">
        <v>110</v>
      </c>
      <c r="AP599" s="102" t="s">
        <v>110</v>
      </c>
      <c r="AQ599" s="102">
        <v>1.18708</v>
      </c>
      <c r="AR599" s="102">
        <v>12.0</v>
      </c>
      <c r="AS599" s="102" t="s">
        <v>110</v>
      </c>
      <c r="AT599" s="99">
        <v>0.0585</v>
      </c>
      <c r="AU599" s="102" t="s">
        <v>110</v>
      </c>
      <c r="AV599" s="109" t="s">
        <v>2258</v>
      </c>
      <c r="AW599" s="102" t="s">
        <v>2254</v>
      </c>
      <c r="AX599" s="110" t="s">
        <v>1785</v>
      </c>
      <c r="AY599" s="110" t="s">
        <v>118</v>
      </c>
      <c r="AZ599" s="110" t="s">
        <v>2255</v>
      </c>
    </row>
    <row r="600">
      <c r="A600" s="38">
        <v>596.0</v>
      </c>
      <c r="B600" s="135" t="s">
        <v>2259</v>
      </c>
      <c r="C600" s="82" t="str">
        <f t="shared" si="11"/>
        <v>View</v>
      </c>
      <c r="D600" s="38" t="s">
        <v>2260</v>
      </c>
      <c r="E600" s="83">
        <v>2.4555</v>
      </c>
      <c r="F600" s="87" t="str">
        <f t="shared" si="12"/>
        <v>Securitized Bond - Diversified</v>
      </c>
      <c r="G600" s="71">
        <v>0.0092</v>
      </c>
      <c r="H600" s="72">
        <v>-7.0E-4</v>
      </c>
      <c r="I600" s="72">
        <v>0.0511</v>
      </c>
      <c r="J600" s="72">
        <v>0.0958</v>
      </c>
      <c r="K600" s="72">
        <v>0.3947</v>
      </c>
      <c r="L600" s="72">
        <v>0.153</v>
      </c>
      <c r="M600" s="72">
        <v>0.2952</v>
      </c>
      <c r="N600" s="73">
        <v>0.4738</v>
      </c>
      <c r="O600" s="73">
        <v>5.4323</v>
      </c>
      <c r="P600" s="73">
        <v>0.5216</v>
      </c>
      <c r="Q600" s="72">
        <v>0.1622</v>
      </c>
      <c r="R600" s="89">
        <v>1.84</v>
      </c>
      <c r="S600" s="91">
        <v>-2.881417</v>
      </c>
      <c r="T600" s="93">
        <v>163.0</v>
      </c>
      <c r="U600" s="91">
        <v>325.894761</v>
      </c>
      <c r="V600" s="95"/>
      <c r="W600" s="97">
        <v>0.06</v>
      </c>
      <c r="X600" s="99">
        <v>0.0683</v>
      </c>
      <c r="Y600" s="100">
        <v>30.0</v>
      </c>
      <c r="Z600" s="100">
        <v>1.0</v>
      </c>
      <c r="AA600" s="97">
        <v>0.0015</v>
      </c>
      <c r="AB600" s="100">
        <v>0.32</v>
      </c>
      <c r="AC600" s="102" t="s">
        <v>1277</v>
      </c>
      <c r="AD600" s="102" t="s">
        <v>1271</v>
      </c>
      <c r="AE600" s="100" t="s">
        <v>110</v>
      </c>
      <c r="AF600" s="103">
        <v>41477.0</v>
      </c>
      <c r="AG600" s="100">
        <v>10.98</v>
      </c>
      <c r="AH600" s="100">
        <v>1.29</v>
      </c>
      <c r="AI600" s="103">
        <v>46022.0</v>
      </c>
      <c r="AJ600" s="100">
        <v>0.1069</v>
      </c>
      <c r="AK600" s="102" t="s">
        <v>1292</v>
      </c>
      <c r="AL600" s="104"/>
      <c r="AM600" s="102" t="s">
        <v>1767</v>
      </c>
      <c r="AN600" s="100">
        <v>5530.4</v>
      </c>
      <c r="AO600" s="102" t="s">
        <v>110</v>
      </c>
      <c r="AP600" s="102" t="s">
        <v>110</v>
      </c>
      <c r="AQ600" s="102">
        <v>4.14</v>
      </c>
      <c r="AR600" s="102">
        <v>14.0</v>
      </c>
      <c r="AS600" s="102">
        <v>0.0681</v>
      </c>
      <c r="AT600" s="99">
        <v>0.0575</v>
      </c>
      <c r="AU600" s="102" t="s">
        <v>110</v>
      </c>
      <c r="AV600" s="109" t="s">
        <v>2261</v>
      </c>
      <c r="AW600" s="102" t="s">
        <v>2254</v>
      </c>
      <c r="AX600" s="110" t="s">
        <v>1785</v>
      </c>
      <c r="AY600" s="110" t="s">
        <v>118</v>
      </c>
      <c r="AZ600" s="110" t="s">
        <v>2255</v>
      </c>
    </row>
    <row r="601">
      <c r="A601" s="38">
        <v>597.0</v>
      </c>
      <c r="B601" s="135" t="s">
        <v>2262</v>
      </c>
      <c r="C601" s="82" t="str">
        <f t="shared" si="11"/>
        <v>View</v>
      </c>
      <c r="D601" s="38" t="s">
        <v>2263</v>
      </c>
      <c r="E601" s="83">
        <v>0.7923</v>
      </c>
      <c r="F601" s="87" t="str">
        <f t="shared" si="12"/>
        <v>Securitized Bond - Diversified</v>
      </c>
      <c r="G601" s="71">
        <v>0.0045</v>
      </c>
      <c r="H601" s="72">
        <v>2.0E-4</v>
      </c>
      <c r="I601" s="72">
        <v>0.0459</v>
      </c>
      <c r="J601" s="72">
        <v>0.0967</v>
      </c>
      <c r="K601" s="72">
        <v>0.2671</v>
      </c>
      <c r="L601" s="72">
        <v>0.0923</v>
      </c>
      <c r="M601" s="72">
        <v>0.1783</v>
      </c>
      <c r="N601" s="73">
        <v>0.0177</v>
      </c>
      <c r="O601" s="73">
        <v>1.6904</v>
      </c>
      <c r="P601" s="73">
        <v>0.0257</v>
      </c>
      <c r="Q601" s="72">
        <v>0.1274</v>
      </c>
      <c r="R601" s="89">
        <v>1.39</v>
      </c>
      <c r="S601" s="91">
        <v>120.718216</v>
      </c>
      <c r="T601" s="93">
        <v>716.0</v>
      </c>
      <c r="U601" s="91">
        <v>796.562406</v>
      </c>
      <c r="V601" s="95"/>
      <c r="W601" s="97">
        <v>0.05</v>
      </c>
      <c r="X601" s="99">
        <v>0.0505</v>
      </c>
      <c r="Y601" s="100">
        <v>13.0</v>
      </c>
      <c r="Z601" s="100">
        <v>16.0</v>
      </c>
      <c r="AA601" s="97">
        <v>0.0031</v>
      </c>
      <c r="AB601" s="100">
        <v>0.73</v>
      </c>
      <c r="AC601" s="102" t="s">
        <v>1277</v>
      </c>
      <c r="AD601" s="102" t="s">
        <v>1369</v>
      </c>
      <c r="AE601" s="100" t="s">
        <v>110</v>
      </c>
      <c r="AF601" s="103">
        <v>35639.0</v>
      </c>
      <c r="AG601" s="100">
        <v>10.99</v>
      </c>
      <c r="AH601" s="100">
        <v>0.41</v>
      </c>
      <c r="AI601" s="103">
        <v>46014.0</v>
      </c>
      <c r="AJ601" s="100">
        <v>0.199</v>
      </c>
      <c r="AK601" s="102" t="s">
        <v>160</v>
      </c>
      <c r="AL601" s="102" t="s">
        <v>129</v>
      </c>
      <c r="AM601" s="102" t="s">
        <v>1767</v>
      </c>
      <c r="AN601" s="100">
        <v>5530.4</v>
      </c>
      <c r="AO601" s="102" t="s">
        <v>110</v>
      </c>
      <c r="AP601" s="102" t="s">
        <v>110</v>
      </c>
      <c r="AQ601" s="102">
        <v>3.90529</v>
      </c>
      <c r="AR601" s="102">
        <v>12.0</v>
      </c>
      <c r="AS601" s="102">
        <v>0.062266</v>
      </c>
      <c r="AT601" s="99">
        <v>0.0528</v>
      </c>
      <c r="AU601" s="102" t="s">
        <v>110</v>
      </c>
      <c r="AV601" s="109" t="s">
        <v>2264</v>
      </c>
      <c r="AW601" s="102" t="s">
        <v>2254</v>
      </c>
      <c r="AX601" s="110" t="s">
        <v>1785</v>
      </c>
      <c r="AY601" s="110" t="s">
        <v>132</v>
      </c>
      <c r="AZ601" s="110" t="s">
        <v>2255</v>
      </c>
    </row>
    <row r="602">
      <c r="A602" s="38">
        <v>598.0</v>
      </c>
      <c r="B602" s="135" t="s">
        <v>2265</v>
      </c>
      <c r="C602" s="82" t="str">
        <f t="shared" si="11"/>
        <v>View</v>
      </c>
      <c r="D602" s="38" t="s">
        <v>2266</v>
      </c>
      <c r="E602" s="83">
        <v>1.7132</v>
      </c>
      <c r="F602" s="87" t="str">
        <f t="shared" si="12"/>
        <v>Securitized Bond - Focused</v>
      </c>
      <c r="G602" s="71">
        <v>0.002</v>
      </c>
      <c r="H602" s="72">
        <v>2.0E-4</v>
      </c>
      <c r="I602" s="72">
        <v>0.0271</v>
      </c>
      <c r="J602" s="72">
        <v>0.0512</v>
      </c>
      <c r="K602" s="72">
        <v>0.2254</v>
      </c>
      <c r="L602" s="72">
        <v>0.0146</v>
      </c>
      <c r="M602" s="72">
        <v>0.2504</v>
      </c>
      <c r="N602" s="73">
        <v>0.7675</v>
      </c>
      <c r="O602" s="73">
        <v>2.2721</v>
      </c>
      <c r="P602" s="73">
        <v>0.9107</v>
      </c>
      <c r="Q602" s="72">
        <v>0.026</v>
      </c>
      <c r="R602" s="89">
        <v>9.61</v>
      </c>
      <c r="S602" s="91">
        <v>1855.684262</v>
      </c>
      <c r="T602" s="93">
        <v>488.0</v>
      </c>
      <c r="U602" s="91">
        <v>24429.96173</v>
      </c>
      <c r="V602" s="95"/>
      <c r="W602" s="97">
        <v>0.0495</v>
      </c>
      <c r="X602" s="99">
        <v>0.0529</v>
      </c>
      <c r="Y602" s="100">
        <v>91.0</v>
      </c>
      <c r="Z602" s="100">
        <v>45.0</v>
      </c>
      <c r="AA602" s="97">
        <v>9.0E-4</v>
      </c>
      <c r="AB602" s="100">
        <v>0.08</v>
      </c>
      <c r="AC602" s="102" t="s">
        <v>1277</v>
      </c>
      <c r="AD602" s="102" t="s">
        <v>1271</v>
      </c>
      <c r="AE602" s="100" t="s">
        <v>110</v>
      </c>
      <c r="AF602" s="103">
        <v>44120.0</v>
      </c>
      <c r="AG602" s="100">
        <v>5.21</v>
      </c>
      <c r="AH602" s="100">
        <v>2.92</v>
      </c>
      <c r="AI602" s="103">
        <v>46013.0</v>
      </c>
      <c r="AJ602" s="100">
        <v>0.2456</v>
      </c>
      <c r="AK602" s="102" t="s">
        <v>160</v>
      </c>
      <c r="AL602" s="102" t="s">
        <v>129</v>
      </c>
      <c r="AM602" s="102" t="s">
        <v>1767</v>
      </c>
      <c r="AN602" s="100">
        <v>5530.5</v>
      </c>
      <c r="AO602" s="102" t="s">
        <v>110</v>
      </c>
      <c r="AP602" s="102" t="s">
        <v>110</v>
      </c>
      <c r="AQ602" s="102">
        <v>0.1619</v>
      </c>
      <c r="AR602" s="102">
        <v>2.0</v>
      </c>
      <c r="AS602" s="102">
        <v>0.0512</v>
      </c>
      <c r="AT602" s="102" t="s">
        <v>110</v>
      </c>
      <c r="AU602" s="102" t="s">
        <v>110</v>
      </c>
      <c r="AV602" s="109" t="s">
        <v>2267</v>
      </c>
      <c r="AW602" s="102" t="s">
        <v>2268</v>
      </c>
      <c r="AX602" s="110" t="s">
        <v>1785</v>
      </c>
      <c r="AY602" s="110" t="s">
        <v>132</v>
      </c>
      <c r="AZ602" s="110" t="s">
        <v>2269</v>
      </c>
    </row>
    <row r="603">
      <c r="A603" s="38">
        <v>599.0</v>
      </c>
      <c r="B603" s="135" t="s">
        <v>2270</v>
      </c>
      <c r="C603" s="82" t="str">
        <f t="shared" si="11"/>
        <v>View</v>
      </c>
      <c r="D603" s="38" t="s">
        <v>2271</v>
      </c>
      <c r="E603" s="83">
        <v>0.1926</v>
      </c>
      <c r="F603" s="87" t="str">
        <f t="shared" si="12"/>
        <v>Securitized Bond - Focused</v>
      </c>
      <c r="G603" s="71">
        <v>0.0025</v>
      </c>
      <c r="H603" s="72">
        <v>8.0E-4</v>
      </c>
      <c r="I603" s="72">
        <v>0.0303</v>
      </c>
      <c r="J603" s="72">
        <v>0.0751</v>
      </c>
      <c r="K603" s="72">
        <v>0.1704</v>
      </c>
      <c r="L603" s="72">
        <v>0.1453</v>
      </c>
      <c r="M603" s="72">
        <v>0.0281</v>
      </c>
      <c r="N603" s="73">
        <v>-0.5584</v>
      </c>
      <c r="O603" s="73">
        <v>0.3346</v>
      </c>
      <c r="P603" s="73">
        <v>-0.8164</v>
      </c>
      <c r="Q603" s="72">
        <v>0.1587</v>
      </c>
      <c r="R603" s="89">
        <v>0.18</v>
      </c>
      <c r="S603" s="91">
        <v>31.779631</v>
      </c>
      <c r="T603" s="93">
        <v>499.0</v>
      </c>
      <c r="U603" s="91">
        <v>497.129493</v>
      </c>
      <c r="V603" s="95"/>
      <c r="W603" s="97">
        <v>0.0384</v>
      </c>
      <c r="X603" s="99">
        <v>0.0345</v>
      </c>
      <c r="Y603" s="100">
        <v>23.0</v>
      </c>
      <c r="Z603" s="100">
        <v>89.0</v>
      </c>
      <c r="AA603" s="97">
        <v>0.0032</v>
      </c>
      <c r="AB603" s="100">
        <v>0.76</v>
      </c>
      <c r="AC603" s="102" t="s">
        <v>1277</v>
      </c>
      <c r="AD603" s="102" t="s">
        <v>1369</v>
      </c>
      <c r="AE603" s="100" t="s">
        <v>110</v>
      </c>
      <c r="AF603" s="103">
        <v>40953.0</v>
      </c>
      <c r="AG603" s="100">
        <v>13.89</v>
      </c>
      <c r="AH603" s="100">
        <v>0.42</v>
      </c>
      <c r="AI603" s="103">
        <v>46010.0</v>
      </c>
      <c r="AJ603" s="100">
        <v>0.1471</v>
      </c>
      <c r="AK603" s="102" t="s">
        <v>160</v>
      </c>
      <c r="AL603" s="102" t="s">
        <v>129</v>
      </c>
      <c r="AM603" s="102" t="s">
        <v>1767</v>
      </c>
      <c r="AN603" s="100">
        <v>5530.5</v>
      </c>
      <c r="AO603" s="102" t="s">
        <v>110</v>
      </c>
      <c r="AP603" s="102" t="s">
        <v>110</v>
      </c>
      <c r="AQ603" s="102">
        <v>3.86462</v>
      </c>
      <c r="AR603" s="102">
        <v>4.0</v>
      </c>
      <c r="AS603" s="102">
        <v>0.0435</v>
      </c>
      <c r="AT603" s="99">
        <v>0.0331</v>
      </c>
      <c r="AU603" s="102" t="s">
        <v>110</v>
      </c>
      <c r="AV603" s="109" t="s">
        <v>2272</v>
      </c>
      <c r="AW603" s="102" t="s">
        <v>2268</v>
      </c>
      <c r="AX603" s="110" t="s">
        <v>1785</v>
      </c>
      <c r="AY603" s="110" t="s">
        <v>132</v>
      </c>
      <c r="AZ603" s="110" t="s">
        <v>2269</v>
      </c>
    </row>
    <row r="604">
      <c r="A604" s="38">
        <v>600.0</v>
      </c>
      <c r="B604" s="135" t="s">
        <v>2273</v>
      </c>
      <c r="C604" s="82" t="str">
        <f t="shared" si="11"/>
        <v>View</v>
      </c>
      <c r="D604" s="38" t="s">
        <v>2274</v>
      </c>
      <c r="E604" s="83">
        <v>-0.6251</v>
      </c>
      <c r="F604" s="87" t="str">
        <f t="shared" si="12"/>
        <v>Securitized Bond - Focused</v>
      </c>
      <c r="G604" s="71">
        <v>0.0239</v>
      </c>
      <c r="H604" s="72">
        <v>0.0014</v>
      </c>
      <c r="I604" s="72">
        <v>0.0441</v>
      </c>
      <c r="J604" s="72">
        <v>0.0923</v>
      </c>
      <c r="K604" s="72">
        <v>0.0271</v>
      </c>
      <c r="L604" s="72">
        <v>0.305</v>
      </c>
      <c r="M604" s="72">
        <v>-0.0754</v>
      </c>
      <c r="N604" s="73">
        <v>-0.6172</v>
      </c>
      <c r="O604" s="73">
        <v>-1.0117</v>
      </c>
      <c r="P604" s="73">
        <v>-0.6848</v>
      </c>
      <c r="Q604" s="72">
        <v>0.3065</v>
      </c>
      <c r="R604" s="89">
        <v>-0.25</v>
      </c>
      <c r="S604" s="91">
        <v>-25.909898</v>
      </c>
      <c r="T604" s="93">
        <v>85.0</v>
      </c>
      <c r="U604" s="91">
        <v>244.877024</v>
      </c>
      <c r="V604" s="95"/>
      <c r="W604" s="97">
        <v>0.0</v>
      </c>
      <c r="X604" s="99">
        <v>0.0811</v>
      </c>
      <c r="Y604" s="100">
        <v>1.0</v>
      </c>
      <c r="Z604" s="100">
        <v>93.0</v>
      </c>
      <c r="AA604" s="97">
        <v>0.0028</v>
      </c>
      <c r="AB604" s="100">
        <v>0.4</v>
      </c>
      <c r="AC604" s="102" t="s">
        <v>1277</v>
      </c>
      <c r="AD604" s="102" t="s">
        <v>1271</v>
      </c>
      <c r="AE604" s="100">
        <v>33.0</v>
      </c>
      <c r="AF604" s="103">
        <v>42152.0</v>
      </c>
      <c r="AG604" s="100">
        <v>10.61</v>
      </c>
      <c r="AH604" s="100">
        <v>10.61</v>
      </c>
      <c r="AI604" s="103">
        <v>46021.0</v>
      </c>
      <c r="AJ604" s="100">
        <v>0.05</v>
      </c>
      <c r="AK604" s="102" t="s">
        <v>160</v>
      </c>
      <c r="AL604" s="104"/>
      <c r="AM604" s="102" t="s">
        <v>1767</v>
      </c>
      <c r="AN604" s="100">
        <v>5530.5</v>
      </c>
      <c r="AO604" s="102" t="s">
        <v>110</v>
      </c>
      <c r="AP604" s="102" t="s">
        <v>110</v>
      </c>
      <c r="AQ604" s="102" t="s">
        <v>110</v>
      </c>
      <c r="AR604" s="102" t="s">
        <v>110</v>
      </c>
      <c r="AS604" s="102" t="s">
        <v>110</v>
      </c>
      <c r="AT604" s="99">
        <v>0.0595</v>
      </c>
      <c r="AU604" s="102" t="s">
        <v>110</v>
      </c>
      <c r="AV604" s="109" t="s">
        <v>2275</v>
      </c>
      <c r="AW604" s="102" t="s">
        <v>2268</v>
      </c>
      <c r="AX604" s="110" t="s">
        <v>1785</v>
      </c>
      <c r="AY604" s="110" t="s">
        <v>118</v>
      </c>
      <c r="AZ604" s="110" t="s">
        <v>2269</v>
      </c>
    </row>
    <row r="605">
      <c r="A605" s="38">
        <v>601.0</v>
      </c>
      <c r="B605" s="135"/>
      <c r="C605" s="68"/>
      <c r="D605" s="69" t="s">
        <v>2276</v>
      </c>
      <c r="E605" s="70"/>
      <c r="F605" s="70"/>
      <c r="G605" s="71"/>
      <c r="H605" s="72"/>
      <c r="I605" s="72"/>
      <c r="J605" s="72"/>
      <c r="K605" s="72"/>
      <c r="L605" s="72"/>
      <c r="M605" s="72"/>
      <c r="N605" s="73"/>
      <c r="O605" s="73"/>
      <c r="P605" s="73"/>
      <c r="Q605" s="72"/>
      <c r="R605" s="128"/>
      <c r="S605" s="129"/>
      <c r="T605" s="130"/>
      <c r="U605" s="129"/>
      <c r="V605" s="95" t="s">
        <v>84</v>
      </c>
      <c r="W605" s="95"/>
      <c r="X605" s="131"/>
      <c r="Y605" s="132"/>
      <c r="Z605" s="132"/>
      <c r="AA605" s="95"/>
      <c r="AB605" s="132"/>
      <c r="AC605" s="104"/>
      <c r="AD605" s="104"/>
      <c r="AE605" s="132"/>
      <c r="AF605" s="133"/>
      <c r="AG605" s="132"/>
      <c r="AH605" s="132"/>
      <c r="AI605" s="133"/>
      <c r="AJ605" s="132"/>
      <c r="AK605" s="104"/>
      <c r="AL605" s="104"/>
      <c r="AM605" s="104"/>
      <c r="AN605" s="132">
        <v>5999.0</v>
      </c>
      <c r="AO605" s="104"/>
      <c r="AP605" s="104"/>
      <c r="AQ605" s="104"/>
      <c r="AR605" s="104"/>
      <c r="AS605" s="104"/>
      <c r="AT605" s="104"/>
      <c r="AU605" s="104"/>
      <c r="AV605" s="126"/>
      <c r="AW605" s="104"/>
      <c r="AX605" s="134"/>
      <c r="AY605" s="134"/>
      <c r="AZ605" s="134"/>
    </row>
    <row r="606">
      <c r="A606" s="38">
        <v>602.0</v>
      </c>
      <c r="B606" s="135" t="s">
        <v>2277</v>
      </c>
      <c r="C606" s="82" t="str">
        <f t="shared" ref="C606:C688" si="13">HYPERLINK("https://vizwealth.com/v/" &amp; B606 &amp; "%2C%20" &amp; AM606 &amp; "/2015/t/cy_3!25?show=&amp;align=true", "View")</f>
        <v>View</v>
      </c>
      <c r="D606" s="38" t="s">
        <v>2278</v>
      </c>
      <c r="E606" s="83">
        <v>0.3088</v>
      </c>
      <c r="F606" s="87" t="str">
        <f t="shared" ref="F606:F688" si="14">hyperlink("https://vizwealth.com/category/" &amp; AW606 &amp; "?q=&amp;c=&amp;u=public&amp;ft[]=etf&amp;aum=200&amp;yro=5&amp;req=sharpe_ratio.desc.42.0.&amp;esg=false",AZ606)</f>
        <v>High Yield Muni</v>
      </c>
      <c r="G606" s="71">
        <v>0.0091</v>
      </c>
      <c r="H606" s="72">
        <v>3.0E-4</v>
      </c>
      <c r="I606" s="72">
        <v>0.0082</v>
      </c>
      <c r="J606" s="72">
        <v>-0.0099</v>
      </c>
      <c r="K606" s="72">
        <v>0.208</v>
      </c>
      <c r="L606" s="72">
        <v>0.0885</v>
      </c>
      <c r="M606" s="72">
        <v>0.1518</v>
      </c>
      <c r="N606" s="73">
        <v>-0.0563</v>
      </c>
      <c r="O606" s="73">
        <v>0.4291</v>
      </c>
      <c r="P606" s="73">
        <v>-0.0812</v>
      </c>
      <c r="Q606" s="72">
        <v>0.1219</v>
      </c>
      <c r="R606" s="89">
        <v>1.25</v>
      </c>
      <c r="S606" s="91">
        <v>-15.199445</v>
      </c>
      <c r="T606" s="93">
        <v>1817.0</v>
      </c>
      <c r="U606" s="91">
        <v>7035.399159</v>
      </c>
      <c r="V606" s="95"/>
      <c r="W606" s="97">
        <v>0.0557</v>
      </c>
      <c r="X606" s="99">
        <v>0.0592</v>
      </c>
      <c r="Y606" s="100">
        <v>95.0</v>
      </c>
      <c r="Z606" s="100" t="s">
        <v>110</v>
      </c>
      <c r="AA606" s="97">
        <v>0.0035</v>
      </c>
      <c r="AB606" s="100">
        <v>0.74</v>
      </c>
      <c r="AC606" s="102" t="s">
        <v>2279</v>
      </c>
      <c r="AD606" s="102" t="s">
        <v>2280</v>
      </c>
      <c r="AE606" s="100" t="s">
        <v>110</v>
      </c>
      <c r="AF606" s="103">
        <v>39405.0</v>
      </c>
      <c r="AG606" s="100">
        <v>1.91</v>
      </c>
      <c r="AH606" s="100">
        <v>1.91</v>
      </c>
      <c r="AI606" s="103">
        <v>46022.0</v>
      </c>
      <c r="AJ606" s="100">
        <v>0.0415</v>
      </c>
      <c r="AK606" s="102" t="s">
        <v>1292</v>
      </c>
      <c r="AL606" s="104"/>
      <c r="AM606" s="102" t="s">
        <v>2281</v>
      </c>
      <c r="AN606" s="100">
        <v>6000.0</v>
      </c>
      <c r="AO606" s="102" t="s">
        <v>110</v>
      </c>
      <c r="AP606" s="102" t="s">
        <v>110</v>
      </c>
      <c r="AQ606" s="102">
        <v>11.767</v>
      </c>
      <c r="AR606" s="102">
        <v>13.0</v>
      </c>
      <c r="AS606" s="102">
        <v>0.10883</v>
      </c>
      <c r="AT606" s="99">
        <v>0.0577</v>
      </c>
      <c r="AU606" s="102" t="s">
        <v>110</v>
      </c>
      <c r="AV606" s="109" t="s">
        <v>2282</v>
      </c>
      <c r="AW606" s="102" t="s">
        <v>2283</v>
      </c>
      <c r="AX606" s="110" t="s">
        <v>1785</v>
      </c>
      <c r="AY606" s="110" t="s">
        <v>118</v>
      </c>
      <c r="AZ606" s="110" t="s">
        <v>2284</v>
      </c>
    </row>
    <row r="607">
      <c r="A607" s="38">
        <v>603.0</v>
      </c>
      <c r="B607" s="135" t="s">
        <v>267</v>
      </c>
      <c r="C607" s="82" t="str">
        <f t="shared" si="13"/>
        <v>View</v>
      </c>
      <c r="D607" s="38" t="s">
        <v>2285</v>
      </c>
      <c r="E607" s="83">
        <v>0.3662</v>
      </c>
      <c r="F607" s="87" t="str">
        <f t="shared" si="14"/>
        <v>High Yield Muni</v>
      </c>
      <c r="G607" s="71">
        <v>0.0</v>
      </c>
      <c r="H607" s="72">
        <v>0.0015</v>
      </c>
      <c r="I607" s="72">
        <v>0.0531</v>
      </c>
      <c r="J607" s="72">
        <v>0.055</v>
      </c>
      <c r="K607" s="72">
        <v>0.2129</v>
      </c>
      <c r="L607" s="72">
        <v>0.0984</v>
      </c>
      <c r="M607" s="72">
        <v>0.1348</v>
      </c>
      <c r="N607" s="73">
        <v>-0.1092</v>
      </c>
      <c r="O607" s="73">
        <v>0.6151</v>
      </c>
      <c r="P607" s="73">
        <v>-0.1706</v>
      </c>
      <c r="Q607" s="72">
        <v>0.1407</v>
      </c>
      <c r="R607" s="89">
        <v>0.96</v>
      </c>
      <c r="S607" s="91">
        <v>49.84031</v>
      </c>
      <c r="T607" s="93">
        <v>335.0</v>
      </c>
      <c r="U607" s="91">
        <v>253.402892</v>
      </c>
      <c r="V607" s="100" t="s">
        <v>127</v>
      </c>
      <c r="W607" s="97">
        <v>0.0</v>
      </c>
      <c r="X607" s="99">
        <v>0.048</v>
      </c>
      <c r="Y607" s="100">
        <v>5.0</v>
      </c>
      <c r="Z607" s="100">
        <v>1.0</v>
      </c>
      <c r="AA607" s="97">
        <v>0.0027</v>
      </c>
      <c r="AB607" s="100">
        <v>1.01</v>
      </c>
      <c r="AC607" s="102" t="s">
        <v>2279</v>
      </c>
      <c r="AD607" s="102" t="s">
        <v>2286</v>
      </c>
      <c r="AE607" s="100" t="s">
        <v>110</v>
      </c>
      <c r="AF607" s="103">
        <v>41085.0</v>
      </c>
      <c r="AG607" s="100">
        <v>10.29</v>
      </c>
      <c r="AH607" s="100">
        <v>2.62</v>
      </c>
      <c r="AI607" s="103">
        <v>46022.0</v>
      </c>
      <c r="AJ607" s="100">
        <v>0.0403</v>
      </c>
      <c r="AK607" s="102" t="s">
        <v>1292</v>
      </c>
      <c r="AL607" s="104"/>
      <c r="AM607" s="102" t="s">
        <v>2281</v>
      </c>
      <c r="AN607" s="100">
        <v>6000.0</v>
      </c>
      <c r="AO607" s="102" t="s">
        <v>110</v>
      </c>
      <c r="AP607" s="102" t="s">
        <v>110</v>
      </c>
      <c r="AQ607" s="102">
        <v>7.88168</v>
      </c>
      <c r="AR607" s="102">
        <v>13.0</v>
      </c>
      <c r="AS607" s="102">
        <v>0.0506843</v>
      </c>
      <c r="AT607" s="99">
        <v>0.0509</v>
      </c>
      <c r="AU607" s="102" t="s">
        <v>110</v>
      </c>
      <c r="AV607" s="109" t="s">
        <v>2287</v>
      </c>
      <c r="AW607" s="102" t="s">
        <v>2283</v>
      </c>
      <c r="AX607" s="110" t="s">
        <v>1785</v>
      </c>
      <c r="AY607" s="110" t="s">
        <v>118</v>
      </c>
      <c r="AZ607" s="110" t="s">
        <v>2284</v>
      </c>
    </row>
    <row r="608">
      <c r="A608" s="38">
        <v>604.0</v>
      </c>
      <c r="B608" s="135" t="s">
        <v>2288</v>
      </c>
      <c r="C608" s="82" t="str">
        <f t="shared" si="13"/>
        <v>View</v>
      </c>
      <c r="D608" s="38" t="s">
        <v>2289</v>
      </c>
      <c r="E608" s="83">
        <v>0.272</v>
      </c>
      <c r="F608" s="87" t="str">
        <f t="shared" si="14"/>
        <v>High Yield Muni</v>
      </c>
      <c r="G608" s="71">
        <v>0.003</v>
      </c>
      <c r="H608" s="72">
        <v>0.0016</v>
      </c>
      <c r="I608" s="72">
        <v>0.0505</v>
      </c>
      <c r="J608" s="72">
        <v>0.0586</v>
      </c>
      <c r="K608" s="72">
        <v>0.1898</v>
      </c>
      <c r="L608" s="72">
        <v>0.1138</v>
      </c>
      <c r="M608" s="72">
        <v>0.1194</v>
      </c>
      <c r="N608" s="73">
        <v>-0.1635</v>
      </c>
      <c r="O608" s="73">
        <v>0.4382</v>
      </c>
      <c r="P608" s="73">
        <v>-0.2419</v>
      </c>
      <c r="Q608" s="72">
        <v>0.1466</v>
      </c>
      <c r="R608" s="89">
        <v>0.81</v>
      </c>
      <c r="S608" s="91">
        <v>576.854289</v>
      </c>
      <c r="T608" s="93">
        <v>1105.0</v>
      </c>
      <c r="U608" s="91">
        <v>1363.228843</v>
      </c>
      <c r="V608" s="95"/>
      <c r="W608" s="97">
        <v>0.0398</v>
      </c>
      <c r="X608" s="99">
        <v>0.0388</v>
      </c>
      <c r="Y608" s="100">
        <v>4.0</v>
      </c>
      <c r="Z608" s="100">
        <v>5.0</v>
      </c>
      <c r="AA608" s="97">
        <v>0.003</v>
      </c>
      <c r="AB608" s="100">
        <v>0.95</v>
      </c>
      <c r="AC608" s="102" t="s">
        <v>2279</v>
      </c>
      <c r="AD608" s="102" t="s">
        <v>2286</v>
      </c>
      <c r="AE608" s="100" t="s">
        <v>110</v>
      </c>
      <c r="AF608" s="103">
        <v>42978.0</v>
      </c>
      <c r="AG608" s="100">
        <v>8.34</v>
      </c>
      <c r="AH608" s="100">
        <v>0.25</v>
      </c>
      <c r="AI608" s="103">
        <v>46010.0</v>
      </c>
      <c r="AJ608" s="100">
        <v>0.0677</v>
      </c>
      <c r="AK608" s="102" t="s">
        <v>160</v>
      </c>
      <c r="AL608" s="102" t="s">
        <v>129</v>
      </c>
      <c r="AM608" s="102" t="s">
        <v>2281</v>
      </c>
      <c r="AN608" s="100">
        <v>6000.0</v>
      </c>
      <c r="AO608" s="102" t="s">
        <v>110</v>
      </c>
      <c r="AP608" s="102" t="s">
        <v>110</v>
      </c>
      <c r="AQ608" s="102">
        <v>7.02</v>
      </c>
      <c r="AR608" s="102">
        <v>11.0</v>
      </c>
      <c r="AS608" s="102">
        <v>0.0464</v>
      </c>
      <c r="AT608" s="99">
        <v>0.0486</v>
      </c>
      <c r="AU608" s="102" t="s">
        <v>110</v>
      </c>
      <c r="AV608" s="109" t="s">
        <v>2290</v>
      </c>
      <c r="AW608" s="102" t="s">
        <v>2283</v>
      </c>
      <c r="AX608" s="110" t="s">
        <v>1785</v>
      </c>
      <c r="AY608" s="110" t="s">
        <v>132</v>
      </c>
      <c r="AZ608" s="110" t="s">
        <v>2284</v>
      </c>
    </row>
    <row r="609">
      <c r="A609" s="38">
        <v>605.0</v>
      </c>
      <c r="B609" s="135" t="s">
        <v>2291</v>
      </c>
      <c r="C609" s="82" t="str">
        <f t="shared" si="13"/>
        <v>View</v>
      </c>
      <c r="D609" s="38" t="s">
        <v>2292</v>
      </c>
      <c r="E609" s="83">
        <v>0.212</v>
      </c>
      <c r="F609" s="87" t="str">
        <f t="shared" si="14"/>
        <v>High Yield Muni</v>
      </c>
      <c r="G609" s="71">
        <v>0.0066</v>
      </c>
      <c r="H609" s="72">
        <v>9.0E-4</v>
      </c>
      <c r="I609" s="72">
        <v>0.0493</v>
      </c>
      <c r="J609" s="72">
        <v>0.042</v>
      </c>
      <c r="K609" s="72">
        <v>0.1839</v>
      </c>
      <c r="L609" s="72">
        <v>0.1357</v>
      </c>
      <c r="M609" s="72">
        <v>0.1104</v>
      </c>
      <c r="N609" s="73">
        <v>-0.159</v>
      </c>
      <c r="O609" s="73">
        <v>0.336</v>
      </c>
      <c r="P609" s="73">
        <v>-0.2381</v>
      </c>
      <c r="Q609" s="72">
        <v>0.1674</v>
      </c>
      <c r="R609" s="89">
        <v>0.67</v>
      </c>
      <c r="S609" s="91">
        <v>-75.336753</v>
      </c>
      <c r="T609" s="93">
        <v>3605.0</v>
      </c>
      <c r="U609" s="91">
        <v>13255.58961</v>
      </c>
      <c r="V609" s="95"/>
      <c r="W609" s="97">
        <v>0.0385</v>
      </c>
      <c r="X609" s="99">
        <v>0.0397</v>
      </c>
      <c r="Y609" s="100">
        <v>16.0</v>
      </c>
      <c r="Z609" s="100">
        <v>6.0</v>
      </c>
      <c r="AA609" s="97">
        <v>0.0029</v>
      </c>
      <c r="AB609" s="100">
        <v>1.13</v>
      </c>
      <c r="AC609" s="102" t="s">
        <v>2279</v>
      </c>
      <c r="AD609" s="102" t="s">
        <v>2286</v>
      </c>
      <c r="AE609" s="100" t="s">
        <v>110</v>
      </c>
      <c r="AF609" s="103">
        <v>34603.0</v>
      </c>
      <c r="AG609" s="100">
        <v>14.26</v>
      </c>
      <c r="AH609" s="100">
        <v>0.25</v>
      </c>
      <c r="AI609" s="103">
        <v>46022.0</v>
      </c>
      <c r="AJ609" s="100">
        <v>0.0617</v>
      </c>
      <c r="AK609" s="102" t="s">
        <v>1292</v>
      </c>
      <c r="AL609" s="104"/>
      <c r="AM609" s="102" t="s">
        <v>2281</v>
      </c>
      <c r="AN609" s="100">
        <v>6000.0</v>
      </c>
      <c r="AO609" s="102" t="s">
        <v>110</v>
      </c>
      <c r="AP609" s="102" t="s">
        <v>110</v>
      </c>
      <c r="AQ609" s="102">
        <v>7.36619</v>
      </c>
      <c r="AR609" s="102">
        <v>12.0</v>
      </c>
      <c r="AS609" s="102">
        <v>0.0506671</v>
      </c>
      <c r="AT609" s="99">
        <v>0.0516</v>
      </c>
      <c r="AU609" s="102" t="s">
        <v>110</v>
      </c>
      <c r="AV609" s="109" t="s">
        <v>2293</v>
      </c>
      <c r="AW609" s="102" t="s">
        <v>2283</v>
      </c>
      <c r="AX609" s="110" t="s">
        <v>1785</v>
      </c>
      <c r="AY609" s="110" t="s">
        <v>118</v>
      </c>
      <c r="AZ609" s="110" t="s">
        <v>2284</v>
      </c>
    </row>
    <row r="610">
      <c r="A610" s="38">
        <v>606.0</v>
      </c>
      <c r="B610" s="135" t="s">
        <v>2294</v>
      </c>
      <c r="C610" s="82" t="str">
        <f t="shared" si="13"/>
        <v>View</v>
      </c>
      <c r="D610" s="38" t="s">
        <v>2295</v>
      </c>
      <c r="E610" s="83">
        <v>0.2602</v>
      </c>
      <c r="F610" s="87" t="str">
        <f t="shared" si="14"/>
        <v>High Yield Muni</v>
      </c>
      <c r="G610" s="71">
        <v>0.0388</v>
      </c>
      <c r="H610" s="72">
        <v>0.0064</v>
      </c>
      <c r="I610" s="72">
        <v>0.0966</v>
      </c>
      <c r="J610" s="72">
        <v>0.102</v>
      </c>
      <c r="K610" s="72">
        <v>0.2742</v>
      </c>
      <c r="L610" s="72">
        <v>0.374</v>
      </c>
      <c r="M610" s="72">
        <v>0.0596</v>
      </c>
      <c r="N610" s="73">
        <v>-0.1616</v>
      </c>
      <c r="O610" s="73">
        <v>0.4374</v>
      </c>
      <c r="P610" s="73">
        <v>-0.2428</v>
      </c>
      <c r="Q610" s="72">
        <v>0.374</v>
      </c>
      <c r="R610" s="89">
        <v>0.12</v>
      </c>
      <c r="S610" s="91" t="s">
        <v>110</v>
      </c>
      <c r="T610" s="93">
        <v>677.0</v>
      </c>
      <c r="U610" s="91">
        <v>2406.114801</v>
      </c>
      <c r="V610" s="95"/>
      <c r="W610" s="97">
        <v>0.0</v>
      </c>
      <c r="X610" s="99">
        <v>0.0754</v>
      </c>
      <c r="Y610" s="100">
        <v>50.0</v>
      </c>
      <c r="Z610" s="100">
        <v>67.0</v>
      </c>
      <c r="AA610" s="97">
        <v>0.0068</v>
      </c>
      <c r="AB610" s="100">
        <v>2.4</v>
      </c>
      <c r="AC610" s="102" t="s">
        <v>2279</v>
      </c>
      <c r="AD610" s="104"/>
      <c r="AE610" s="100" t="s">
        <v>110</v>
      </c>
      <c r="AF610" s="103">
        <v>37159.0</v>
      </c>
      <c r="AG610" s="100">
        <v>9.73</v>
      </c>
      <c r="AH610" s="100">
        <v>2.22</v>
      </c>
      <c r="AI610" s="103">
        <v>46006.0</v>
      </c>
      <c r="AJ610" s="100">
        <v>0.0795</v>
      </c>
      <c r="AK610" s="102" t="s">
        <v>160</v>
      </c>
      <c r="AL610" s="102" t="s">
        <v>618</v>
      </c>
      <c r="AM610" s="102" t="s">
        <v>2281</v>
      </c>
      <c r="AN610" s="100">
        <v>6000.0</v>
      </c>
      <c r="AO610" s="102" t="s">
        <v>110</v>
      </c>
      <c r="AP610" s="102" t="s">
        <v>110</v>
      </c>
      <c r="AQ610" s="102">
        <v>13.86</v>
      </c>
      <c r="AR610" s="102">
        <v>11.0</v>
      </c>
      <c r="AS610" s="102" t="s">
        <v>110</v>
      </c>
      <c r="AT610" s="99">
        <v>0.0506</v>
      </c>
      <c r="AU610" s="102" t="s">
        <v>110</v>
      </c>
      <c r="AV610" s="109" t="s">
        <v>2296</v>
      </c>
      <c r="AW610" s="102" t="s">
        <v>2283</v>
      </c>
      <c r="AX610" s="110" t="s">
        <v>1785</v>
      </c>
      <c r="AY610" s="110" t="s">
        <v>620</v>
      </c>
      <c r="AZ610" s="110" t="s">
        <v>2284</v>
      </c>
    </row>
    <row r="611">
      <c r="A611" s="38">
        <v>607.0</v>
      </c>
      <c r="B611" s="135" t="s">
        <v>2281</v>
      </c>
      <c r="C611" s="82" t="str">
        <f t="shared" si="13"/>
        <v>View</v>
      </c>
      <c r="D611" s="38" t="s">
        <v>2297</v>
      </c>
      <c r="E611" s="83">
        <v>-0.0213</v>
      </c>
      <c r="F611" s="87" t="str">
        <f t="shared" si="14"/>
        <v>High Yield Muni</v>
      </c>
      <c r="G611" s="71">
        <v>0.0032</v>
      </c>
      <c r="H611" s="72">
        <v>8.0E-4</v>
      </c>
      <c r="I611" s="72">
        <v>0.0423</v>
      </c>
      <c r="J611" s="72">
        <v>0.0295</v>
      </c>
      <c r="K611" s="72">
        <v>0.1311</v>
      </c>
      <c r="L611" s="72">
        <v>0.1895</v>
      </c>
      <c r="M611" s="72">
        <v>0.0156</v>
      </c>
      <c r="N611" s="73">
        <v>-0.4122</v>
      </c>
      <c r="O611" s="73">
        <v>-0.0336</v>
      </c>
      <c r="P611" s="73">
        <v>-0.6036</v>
      </c>
      <c r="Q611" s="72">
        <v>0.2072</v>
      </c>
      <c r="R611" s="89">
        <v>0.07</v>
      </c>
      <c r="S611" s="91">
        <v>565.579144</v>
      </c>
      <c r="T611" s="93">
        <v>1845.0</v>
      </c>
      <c r="U611" s="91">
        <v>4005.107412</v>
      </c>
      <c r="V611" s="100" t="s">
        <v>156</v>
      </c>
      <c r="W611" s="97">
        <v>0.0444</v>
      </c>
      <c r="X611" s="99">
        <v>0.0429</v>
      </c>
      <c r="Y611" s="100">
        <v>63.0</v>
      </c>
      <c r="Z611" s="100">
        <v>80.0</v>
      </c>
      <c r="AA611" s="97">
        <v>0.0038</v>
      </c>
      <c r="AB611" s="100">
        <v>1.16</v>
      </c>
      <c r="AC611" s="102" t="s">
        <v>2279</v>
      </c>
      <c r="AD611" s="102" t="s">
        <v>2298</v>
      </c>
      <c r="AE611" s="100" t="s">
        <v>110</v>
      </c>
      <c r="AF611" s="103">
        <v>39848.0</v>
      </c>
      <c r="AG611" s="100">
        <v>3.09</v>
      </c>
      <c r="AH611" s="100">
        <v>3.09</v>
      </c>
      <c r="AI611" s="103">
        <v>46020.0</v>
      </c>
      <c r="AJ611" s="100">
        <v>0.18</v>
      </c>
      <c r="AK611" s="102" t="s">
        <v>160</v>
      </c>
      <c r="AL611" s="102" t="s">
        <v>169</v>
      </c>
      <c r="AM611" s="102" t="s">
        <v>2281</v>
      </c>
      <c r="AN611" s="100">
        <v>6000.0</v>
      </c>
      <c r="AO611" s="102" t="s">
        <v>110</v>
      </c>
      <c r="AP611" s="102" t="s">
        <v>110</v>
      </c>
      <c r="AQ611" s="102">
        <v>7.40107</v>
      </c>
      <c r="AR611" s="102">
        <v>12.0</v>
      </c>
      <c r="AS611" s="102">
        <v>0.0504335</v>
      </c>
      <c r="AT611" s="99">
        <v>0.0507</v>
      </c>
      <c r="AU611" s="102" t="s">
        <v>110</v>
      </c>
      <c r="AV611" s="109" t="s">
        <v>2299</v>
      </c>
      <c r="AW611" s="102" t="s">
        <v>2283</v>
      </c>
      <c r="AX611" s="110" t="s">
        <v>1785</v>
      </c>
      <c r="AY611" s="110" t="s">
        <v>132</v>
      </c>
      <c r="AZ611" s="110" t="s">
        <v>2284</v>
      </c>
    </row>
    <row r="612">
      <c r="A612" s="38">
        <v>608.0</v>
      </c>
      <c r="B612" s="135" t="s">
        <v>2300</v>
      </c>
      <c r="C612" s="82" t="str">
        <f t="shared" si="13"/>
        <v>View</v>
      </c>
      <c r="D612" s="38" t="s">
        <v>2301</v>
      </c>
      <c r="E612" s="83">
        <v>0.2276</v>
      </c>
      <c r="F612" s="87" t="str">
        <f t="shared" si="14"/>
        <v>High Yield Muni</v>
      </c>
      <c r="G612" s="71">
        <v>0.0397</v>
      </c>
      <c r="H612" s="72">
        <v>-0.0016</v>
      </c>
      <c r="I612" s="72">
        <v>0.0921</v>
      </c>
      <c r="J612" s="72">
        <v>0.0937</v>
      </c>
      <c r="K612" s="72">
        <v>0.2604</v>
      </c>
      <c r="L612" s="72">
        <v>0.4057</v>
      </c>
      <c r="M612" s="72">
        <v>0.012</v>
      </c>
      <c r="N612" s="73">
        <v>-0.1853</v>
      </c>
      <c r="O612" s="73">
        <v>0.3812</v>
      </c>
      <c r="P612" s="73">
        <v>-0.2659</v>
      </c>
      <c r="Q612" s="72">
        <v>0.4057</v>
      </c>
      <c r="R612" s="89">
        <v>0.03</v>
      </c>
      <c r="S612" s="91" t="s">
        <v>110</v>
      </c>
      <c r="T612" s="93">
        <v>1083.0</v>
      </c>
      <c r="U612" s="91">
        <v>2662.623854</v>
      </c>
      <c r="V612" s="95"/>
      <c r="W612" s="97">
        <v>0.0</v>
      </c>
      <c r="X612" s="99">
        <v>0.075</v>
      </c>
      <c r="Y612" s="100">
        <v>45.0</v>
      </c>
      <c r="Z612" s="100">
        <v>56.0</v>
      </c>
      <c r="AA612" s="97">
        <v>0.0072</v>
      </c>
      <c r="AB612" s="100">
        <v>2.54</v>
      </c>
      <c r="AC612" s="102" t="s">
        <v>2279</v>
      </c>
      <c r="AD612" s="104"/>
      <c r="AE612" s="100" t="s">
        <v>110</v>
      </c>
      <c r="AF612" s="103">
        <v>37340.0</v>
      </c>
      <c r="AG612" s="100">
        <v>19.18</v>
      </c>
      <c r="AH612" s="100">
        <v>2.22</v>
      </c>
      <c r="AI612" s="103">
        <v>46006.0</v>
      </c>
      <c r="AJ612" s="100">
        <v>0.079</v>
      </c>
      <c r="AK612" s="102" t="s">
        <v>160</v>
      </c>
      <c r="AL612" s="102" t="s">
        <v>618</v>
      </c>
      <c r="AM612" s="102" t="s">
        <v>2281</v>
      </c>
      <c r="AN612" s="100">
        <v>6000.0</v>
      </c>
      <c r="AO612" s="102" t="s">
        <v>110</v>
      </c>
      <c r="AP612" s="102" t="s">
        <v>110</v>
      </c>
      <c r="AQ612" s="102">
        <v>15.47</v>
      </c>
      <c r="AR612" s="102">
        <v>11.0</v>
      </c>
      <c r="AS612" s="102" t="s">
        <v>110</v>
      </c>
      <c r="AT612" s="99">
        <v>0.0492</v>
      </c>
      <c r="AU612" s="102" t="s">
        <v>110</v>
      </c>
      <c r="AV612" s="109" t="s">
        <v>2302</v>
      </c>
      <c r="AW612" s="102" t="s">
        <v>2283</v>
      </c>
      <c r="AX612" s="110" t="s">
        <v>1785</v>
      </c>
      <c r="AY612" s="110" t="s">
        <v>620</v>
      </c>
      <c r="AZ612" s="110" t="s">
        <v>2284</v>
      </c>
    </row>
    <row r="613">
      <c r="A613" s="38">
        <v>609.0</v>
      </c>
      <c r="B613" s="135" t="s">
        <v>2303</v>
      </c>
      <c r="C613" s="82" t="str">
        <f t="shared" si="13"/>
        <v>View</v>
      </c>
      <c r="D613" s="38" t="s">
        <v>2304</v>
      </c>
      <c r="E613" s="83">
        <v>0.226</v>
      </c>
      <c r="F613" s="87" t="str">
        <f t="shared" si="14"/>
        <v>High Yield Muni</v>
      </c>
      <c r="G613" s="71">
        <v>0.0114</v>
      </c>
      <c r="H613" s="72">
        <v>6.0E-4</v>
      </c>
      <c r="I613" s="72">
        <v>0.0557</v>
      </c>
      <c r="J613" s="72">
        <v>0.1078</v>
      </c>
      <c r="K613" s="72">
        <v>0.1957</v>
      </c>
      <c r="L613" s="72">
        <v>0.2419</v>
      </c>
      <c r="M613" s="72">
        <v>0.0103</v>
      </c>
      <c r="N613" s="73">
        <v>-0.3748</v>
      </c>
      <c r="O613" s="73">
        <v>0.4743</v>
      </c>
      <c r="P613" s="73">
        <v>-0.5889</v>
      </c>
      <c r="Q613" s="72">
        <v>0.2419</v>
      </c>
      <c r="R613" s="89">
        <v>-0.01</v>
      </c>
      <c r="S613" s="91" t="s">
        <v>110</v>
      </c>
      <c r="T613" s="93">
        <v>127.0</v>
      </c>
      <c r="U613" s="91">
        <v>201.326996</v>
      </c>
      <c r="V613" s="95"/>
      <c r="W613" s="97">
        <v>0.0</v>
      </c>
      <c r="X613" s="99">
        <v>0.0502</v>
      </c>
      <c r="Y613" s="100">
        <v>1.0</v>
      </c>
      <c r="Z613" s="100">
        <v>73.0</v>
      </c>
      <c r="AA613" s="97">
        <v>0.0058</v>
      </c>
      <c r="AB613" s="100">
        <v>0.65</v>
      </c>
      <c r="AC613" s="102" t="s">
        <v>2279</v>
      </c>
      <c r="AD613" s="102" t="s">
        <v>2305</v>
      </c>
      <c r="AE613" s="100" t="s">
        <v>110</v>
      </c>
      <c r="AF613" s="103">
        <v>41359.0</v>
      </c>
      <c r="AG613" s="100">
        <v>10.43</v>
      </c>
      <c r="AH613" s="100">
        <v>4.25</v>
      </c>
      <c r="AI613" s="103">
        <v>46006.0</v>
      </c>
      <c r="AJ613" s="100">
        <v>0.0782</v>
      </c>
      <c r="AK613" s="102" t="s">
        <v>160</v>
      </c>
      <c r="AL613" s="102" t="s">
        <v>618</v>
      </c>
      <c r="AM613" s="102" t="s">
        <v>2281</v>
      </c>
      <c r="AN613" s="100">
        <v>6000.0</v>
      </c>
      <c r="AO613" s="102" t="s">
        <v>110</v>
      </c>
      <c r="AP613" s="102" t="s">
        <v>110</v>
      </c>
      <c r="AQ613" s="102">
        <v>3.2</v>
      </c>
      <c r="AR613" s="102">
        <v>11.0</v>
      </c>
      <c r="AS613" s="102" t="s">
        <v>110</v>
      </c>
      <c r="AT613" s="99">
        <v>0.0469</v>
      </c>
      <c r="AU613" s="102" t="s">
        <v>110</v>
      </c>
      <c r="AV613" s="109" t="s">
        <v>2306</v>
      </c>
      <c r="AW613" s="102" t="s">
        <v>2283</v>
      </c>
      <c r="AX613" s="110" t="s">
        <v>1785</v>
      </c>
      <c r="AY613" s="110" t="s">
        <v>620</v>
      </c>
      <c r="AZ613" s="110" t="s">
        <v>2284</v>
      </c>
    </row>
    <row r="614">
      <c r="A614" s="38">
        <v>610.0</v>
      </c>
      <c r="B614" s="135" t="s">
        <v>2307</v>
      </c>
      <c r="C614" s="82" t="str">
        <f t="shared" si="13"/>
        <v>View</v>
      </c>
      <c r="D614" s="38" t="s">
        <v>2308</v>
      </c>
      <c r="E614" s="83">
        <v>-1.7021</v>
      </c>
      <c r="F614" s="87" t="str">
        <f t="shared" si="14"/>
        <v>Muni National Short</v>
      </c>
      <c r="G614" s="71">
        <v>0.0025</v>
      </c>
      <c r="H614" s="72">
        <v>3.0E-4</v>
      </c>
      <c r="I614" s="72">
        <v>0.0171</v>
      </c>
      <c r="J614" s="72">
        <v>0.0364</v>
      </c>
      <c r="K614" s="72">
        <v>0.1135</v>
      </c>
      <c r="L614" s="72">
        <v>0.0086</v>
      </c>
      <c r="M614" s="72">
        <v>0.1179</v>
      </c>
      <c r="N614" s="73">
        <v>-1.2221</v>
      </c>
      <c r="O614" s="73">
        <v>-2.7184</v>
      </c>
      <c r="P614" s="73">
        <v>-2.6129</v>
      </c>
      <c r="Q614" s="72">
        <v>0.0112</v>
      </c>
      <c r="R614" s="89">
        <v>10.41</v>
      </c>
      <c r="S614" s="91">
        <v>182.771179</v>
      </c>
      <c r="T614" s="93">
        <v>343.0</v>
      </c>
      <c r="U614" s="91">
        <v>1348.271803</v>
      </c>
      <c r="V614" s="95"/>
      <c r="W614" s="97">
        <v>0.0281</v>
      </c>
      <c r="X614" s="99">
        <v>0.0295</v>
      </c>
      <c r="Y614" s="100">
        <v>62.0</v>
      </c>
      <c r="Z614" s="100">
        <v>25.0</v>
      </c>
      <c r="AA614" s="97">
        <v>7.0E-4</v>
      </c>
      <c r="AB614" s="100">
        <v>0.1</v>
      </c>
      <c r="AC614" s="102" t="s">
        <v>2279</v>
      </c>
      <c r="AD614" s="102" t="s">
        <v>2286</v>
      </c>
      <c r="AE614" s="100" t="s">
        <v>110</v>
      </c>
      <c r="AF614" s="103">
        <v>42066.0</v>
      </c>
      <c r="AG614" s="100">
        <v>6.77</v>
      </c>
      <c r="AH614" s="100">
        <v>1.21</v>
      </c>
      <c r="AI614" s="103">
        <v>46010.0</v>
      </c>
      <c r="AJ614" s="100">
        <v>0.1174</v>
      </c>
      <c r="AK614" s="102" t="s">
        <v>160</v>
      </c>
      <c r="AL614" s="102" t="s">
        <v>169</v>
      </c>
      <c r="AM614" s="102" t="s">
        <v>2309</v>
      </c>
      <c r="AN614" s="100">
        <v>6010.0</v>
      </c>
      <c r="AO614" s="102" t="s">
        <v>110</v>
      </c>
      <c r="AP614" s="102" t="s">
        <v>110</v>
      </c>
      <c r="AQ614" s="102">
        <v>1.25377</v>
      </c>
      <c r="AR614" s="102">
        <v>6.0</v>
      </c>
      <c r="AS614" s="102">
        <v>0.0304</v>
      </c>
      <c r="AT614" s="99">
        <v>0.0468</v>
      </c>
      <c r="AU614" s="102" t="s">
        <v>110</v>
      </c>
      <c r="AV614" s="109" t="s">
        <v>2310</v>
      </c>
      <c r="AW614" s="102" t="s">
        <v>2311</v>
      </c>
      <c r="AX614" s="110" t="s">
        <v>1674</v>
      </c>
      <c r="AY614" s="110" t="s">
        <v>132</v>
      </c>
      <c r="AZ614" s="110" t="s">
        <v>2312</v>
      </c>
    </row>
    <row r="615">
      <c r="A615" s="38">
        <v>611.0</v>
      </c>
      <c r="B615" s="135" t="s">
        <v>2313</v>
      </c>
      <c r="C615" s="82" t="str">
        <f t="shared" si="13"/>
        <v>View</v>
      </c>
      <c r="D615" s="38" t="s">
        <v>2314</v>
      </c>
      <c r="E615" s="83">
        <v>-2.3295</v>
      </c>
      <c r="F615" s="87" t="str">
        <f t="shared" si="14"/>
        <v>Muni National Short</v>
      </c>
      <c r="G615" s="71">
        <v>0.0018</v>
      </c>
      <c r="H615" s="72">
        <v>5.0E-4</v>
      </c>
      <c r="I615" s="72">
        <v>0.0163</v>
      </c>
      <c r="J615" s="72">
        <v>0.0338</v>
      </c>
      <c r="K615" s="72">
        <v>0.1055</v>
      </c>
      <c r="L615" s="72">
        <v>0.0071</v>
      </c>
      <c r="M615" s="72">
        <v>0.1102</v>
      </c>
      <c r="N615" s="73">
        <v>-1.3672</v>
      </c>
      <c r="O615" s="73">
        <v>-6.6257</v>
      </c>
      <c r="P615" s="73">
        <v>-2.2771</v>
      </c>
      <c r="Q615" s="72">
        <v>0.0115</v>
      </c>
      <c r="R615" s="89">
        <v>9.52</v>
      </c>
      <c r="S615" s="91">
        <v>2231.164561</v>
      </c>
      <c r="T615" s="93">
        <v>1657.0</v>
      </c>
      <c r="U615" s="91">
        <v>6385.94377</v>
      </c>
      <c r="V615" s="95"/>
      <c r="W615" s="97">
        <v>0.0264</v>
      </c>
      <c r="X615" s="99">
        <v>0.0284</v>
      </c>
      <c r="Y615" s="100">
        <v>76.0</v>
      </c>
      <c r="Z615" s="100">
        <v>51.0</v>
      </c>
      <c r="AA615" s="97">
        <v>5.0E-4</v>
      </c>
      <c r="AB615" s="100">
        <v>0.1</v>
      </c>
      <c r="AC615" s="102" t="s">
        <v>2279</v>
      </c>
      <c r="AD615" s="102" t="s">
        <v>2286</v>
      </c>
      <c r="AE615" s="100" t="s">
        <v>110</v>
      </c>
      <c r="AF615" s="103">
        <v>43389.0</v>
      </c>
      <c r="AG615" s="100">
        <v>7.22</v>
      </c>
      <c r="AH615" s="100">
        <v>7.22</v>
      </c>
      <c r="AI615" s="103">
        <v>46022.0</v>
      </c>
      <c r="AJ615" s="100">
        <v>0.1071</v>
      </c>
      <c r="AK615" s="102" t="s">
        <v>160</v>
      </c>
      <c r="AL615" s="102" t="s">
        <v>169</v>
      </c>
      <c r="AM615" s="102" t="s">
        <v>2309</v>
      </c>
      <c r="AN615" s="100">
        <v>6010.0</v>
      </c>
      <c r="AO615" s="102" t="s">
        <v>110</v>
      </c>
      <c r="AP615" s="102" t="s">
        <v>110</v>
      </c>
      <c r="AQ615" s="102">
        <v>0.82</v>
      </c>
      <c r="AR615" s="102">
        <v>8.0</v>
      </c>
      <c r="AS615" s="102">
        <v>0.0288</v>
      </c>
      <c r="AT615" s="99">
        <v>0.0445</v>
      </c>
      <c r="AU615" s="102" t="s">
        <v>110</v>
      </c>
      <c r="AV615" s="109" t="s">
        <v>2315</v>
      </c>
      <c r="AW615" s="102" t="s">
        <v>2311</v>
      </c>
      <c r="AX615" s="110" t="s">
        <v>1674</v>
      </c>
      <c r="AY615" s="110" t="s">
        <v>132</v>
      </c>
      <c r="AZ615" s="110" t="s">
        <v>2312</v>
      </c>
    </row>
    <row r="616">
      <c r="A616" s="38">
        <v>612.0</v>
      </c>
      <c r="B616" s="135" t="s">
        <v>2316</v>
      </c>
      <c r="C616" s="82" t="str">
        <f t="shared" si="13"/>
        <v>View</v>
      </c>
      <c r="D616" s="38" t="s">
        <v>2317</v>
      </c>
      <c r="E616" s="83">
        <v>-0.1921</v>
      </c>
      <c r="F616" s="87" t="str">
        <f t="shared" si="14"/>
        <v>Muni National Short</v>
      </c>
      <c r="G616" s="71">
        <v>0.005</v>
      </c>
      <c r="H616" s="72">
        <v>0.0018</v>
      </c>
      <c r="I616" s="72">
        <v>0.0346</v>
      </c>
      <c r="J616" s="72">
        <v>0.0484</v>
      </c>
      <c r="K616" s="72">
        <v>0.1343</v>
      </c>
      <c r="L616" s="72">
        <v>0.0501</v>
      </c>
      <c r="M616" s="72">
        <v>0.1536</v>
      </c>
      <c r="N616" s="73">
        <v>-0.0658</v>
      </c>
      <c r="O616" s="73">
        <v>-0.3261</v>
      </c>
      <c r="P616" s="73">
        <v>-0.084</v>
      </c>
      <c r="Q616" s="72">
        <v>0.0843</v>
      </c>
      <c r="R616" s="89">
        <v>1.85</v>
      </c>
      <c r="S616" s="91">
        <v>51.342806</v>
      </c>
      <c r="T616" s="93">
        <v>600.0</v>
      </c>
      <c r="U616" s="91">
        <v>1568.093777</v>
      </c>
      <c r="V616" s="95"/>
      <c r="W616" s="97">
        <v>0.0308</v>
      </c>
      <c r="X616" s="99">
        <v>0.0302</v>
      </c>
      <c r="Y616" s="100">
        <v>7.0</v>
      </c>
      <c r="Z616" s="100">
        <v>2.0</v>
      </c>
      <c r="AA616" s="97">
        <v>0.0018</v>
      </c>
      <c r="AB616" s="100">
        <v>0.66</v>
      </c>
      <c r="AC616" s="102" t="s">
        <v>2279</v>
      </c>
      <c r="AD616" s="102" t="s">
        <v>2286</v>
      </c>
      <c r="AE616" s="100" t="s">
        <v>110</v>
      </c>
      <c r="AF616" s="103">
        <v>40204.0</v>
      </c>
      <c r="AG616" s="100">
        <v>9.93</v>
      </c>
      <c r="AH616" s="100">
        <v>3.26</v>
      </c>
      <c r="AI616" s="103">
        <v>45994.0</v>
      </c>
      <c r="AJ616" s="100">
        <v>0.0273</v>
      </c>
      <c r="AK616" s="102" t="s">
        <v>160</v>
      </c>
      <c r="AL616" s="104"/>
      <c r="AM616" s="102" t="s">
        <v>2309</v>
      </c>
      <c r="AN616" s="100">
        <v>6010.0</v>
      </c>
      <c r="AO616" s="102" t="s">
        <v>110</v>
      </c>
      <c r="AP616" s="102" t="s">
        <v>110</v>
      </c>
      <c r="AQ616" s="102">
        <v>1.21</v>
      </c>
      <c r="AR616" s="102">
        <v>8.0</v>
      </c>
      <c r="AS616" s="102" t="s">
        <v>110</v>
      </c>
      <c r="AT616" s="99">
        <v>0.0463</v>
      </c>
      <c r="AU616" s="102" t="s">
        <v>110</v>
      </c>
      <c r="AV616" s="109" t="s">
        <v>2318</v>
      </c>
      <c r="AW616" s="102" t="s">
        <v>2311</v>
      </c>
      <c r="AX616" s="110" t="s">
        <v>1674</v>
      </c>
      <c r="AY616" s="110" t="s">
        <v>118</v>
      </c>
      <c r="AZ616" s="110" t="s">
        <v>2312</v>
      </c>
    </row>
    <row r="617">
      <c r="A617" s="38">
        <v>613.0</v>
      </c>
      <c r="B617" s="135" t="s">
        <v>2309</v>
      </c>
      <c r="C617" s="82" t="str">
        <f t="shared" si="13"/>
        <v>View</v>
      </c>
      <c r="D617" s="38" t="s">
        <v>2319</v>
      </c>
      <c r="E617" s="83">
        <v>-1.0411</v>
      </c>
      <c r="F617" s="87" t="str">
        <f t="shared" si="14"/>
        <v>Muni National Short</v>
      </c>
      <c r="G617" s="71">
        <v>7.0E-4</v>
      </c>
      <c r="H617" s="72">
        <v>0.0011</v>
      </c>
      <c r="I617" s="72">
        <v>0.0179</v>
      </c>
      <c r="J617" s="72">
        <v>0.0371</v>
      </c>
      <c r="K617" s="72">
        <v>0.09</v>
      </c>
      <c r="L617" s="72">
        <v>0.0311</v>
      </c>
      <c r="M617" s="72">
        <v>0.0691</v>
      </c>
      <c r="N617" s="73">
        <v>-0.9077</v>
      </c>
      <c r="O617" s="73">
        <v>-1.9851</v>
      </c>
      <c r="P617" s="73">
        <v>-1.4021</v>
      </c>
      <c r="Q617" s="72">
        <v>0.0435</v>
      </c>
      <c r="R617" s="89">
        <v>1.56</v>
      </c>
      <c r="S617" s="91">
        <v>303.6308</v>
      </c>
      <c r="T617" s="93">
        <v>2563.0</v>
      </c>
      <c r="U617" s="91">
        <v>10408.96434</v>
      </c>
      <c r="V617" s="100" t="s">
        <v>156</v>
      </c>
      <c r="W617" s="97">
        <v>0.0252</v>
      </c>
      <c r="X617" s="99">
        <v>0.0242</v>
      </c>
      <c r="Y617" s="100">
        <v>61.0</v>
      </c>
      <c r="Z617" s="100">
        <v>83.0</v>
      </c>
      <c r="AA617" s="97">
        <v>0.001</v>
      </c>
      <c r="AB617" s="100">
        <v>0.32</v>
      </c>
      <c r="AC617" s="102" t="s">
        <v>2279</v>
      </c>
      <c r="AD617" s="102" t="s">
        <v>2320</v>
      </c>
      <c r="AE617" s="100" t="s">
        <v>110</v>
      </c>
      <c r="AF617" s="103">
        <v>39757.0</v>
      </c>
      <c r="AG617" s="100">
        <v>14.51</v>
      </c>
      <c r="AH617" s="100">
        <v>0.42</v>
      </c>
      <c r="AI617" s="103">
        <v>46010.0</v>
      </c>
      <c r="AJ617" s="100">
        <v>0.2219</v>
      </c>
      <c r="AK617" s="102" t="s">
        <v>160</v>
      </c>
      <c r="AL617" s="102" t="s">
        <v>129</v>
      </c>
      <c r="AM617" s="102" t="s">
        <v>2309</v>
      </c>
      <c r="AN617" s="100">
        <v>6010.0</v>
      </c>
      <c r="AO617" s="102" t="s">
        <v>110</v>
      </c>
      <c r="AP617" s="102" t="s">
        <v>110</v>
      </c>
      <c r="AQ617" s="102">
        <v>1.864</v>
      </c>
      <c r="AR617" s="102">
        <v>4.0</v>
      </c>
      <c r="AS617" s="102">
        <v>0.0262</v>
      </c>
      <c r="AT617" s="99">
        <v>0.0468</v>
      </c>
      <c r="AU617" s="102" t="s">
        <v>110</v>
      </c>
      <c r="AV617" s="109" t="s">
        <v>2321</v>
      </c>
      <c r="AW617" s="102" t="s">
        <v>2311</v>
      </c>
      <c r="AX617" s="110" t="s">
        <v>1674</v>
      </c>
      <c r="AY617" s="110" t="s">
        <v>132</v>
      </c>
      <c r="AZ617" s="110" t="s">
        <v>2312</v>
      </c>
    </row>
    <row r="618">
      <c r="A618" s="38">
        <v>614.0</v>
      </c>
      <c r="B618" s="135" t="s">
        <v>2322</v>
      </c>
      <c r="C618" s="82" t="str">
        <f t="shared" si="13"/>
        <v>View</v>
      </c>
      <c r="D618" s="38" t="s">
        <v>2323</v>
      </c>
      <c r="E618" s="83">
        <v>-0.1646</v>
      </c>
      <c r="F618" s="87" t="str">
        <f t="shared" si="14"/>
        <v>Muni National Short</v>
      </c>
      <c r="G618" s="71">
        <v>0.0052</v>
      </c>
      <c r="H618" s="72">
        <v>0.0013</v>
      </c>
      <c r="I618" s="72">
        <v>0.0368</v>
      </c>
      <c r="J618" s="72">
        <v>0.0495</v>
      </c>
      <c r="K618" s="72">
        <v>0.1384</v>
      </c>
      <c r="L618" s="72">
        <v>0.0523</v>
      </c>
      <c r="M618" s="72">
        <v>0.1047</v>
      </c>
      <c r="N618" s="73">
        <v>-0.4224</v>
      </c>
      <c r="O618" s="73">
        <v>-0.2855</v>
      </c>
      <c r="P618" s="73">
        <v>-0.6573</v>
      </c>
      <c r="Q618" s="72">
        <v>0.0735</v>
      </c>
      <c r="R618" s="89">
        <v>1.42</v>
      </c>
      <c r="S618" s="91">
        <v>57.345156</v>
      </c>
      <c r="T618" s="93">
        <v>526.0</v>
      </c>
      <c r="U618" s="91">
        <v>830.500961</v>
      </c>
      <c r="V618" s="95"/>
      <c r="W618" s="97">
        <v>0.0292</v>
      </c>
      <c r="X618" s="99">
        <v>0.0319</v>
      </c>
      <c r="Y618" s="100">
        <v>6.0</v>
      </c>
      <c r="Z618" s="100">
        <v>2.0</v>
      </c>
      <c r="AA618" s="97">
        <v>0.0014</v>
      </c>
      <c r="AB618" s="100">
        <v>0.47</v>
      </c>
      <c r="AC618" s="102" t="s">
        <v>2279</v>
      </c>
      <c r="AD618" s="102" t="s">
        <v>2286</v>
      </c>
      <c r="AE618" s="100" t="s">
        <v>110</v>
      </c>
      <c r="AF618" s="103">
        <v>40393.0</v>
      </c>
      <c r="AG618" s="100">
        <v>4.38</v>
      </c>
      <c r="AH618" s="100">
        <v>4.38</v>
      </c>
      <c r="AI618" s="103">
        <v>46022.0</v>
      </c>
      <c r="AJ618" s="100">
        <v>0.026</v>
      </c>
      <c r="AK618" s="102" t="s">
        <v>1292</v>
      </c>
      <c r="AL618" s="104"/>
      <c r="AM618" s="102" t="s">
        <v>2309</v>
      </c>
      <c r="AN618" s="100">
        <v>6010.0</v>
      </c>
      <c r="AO618" s="102" t="s">
        <v>110</v>
      </c>
      <c r="AP618" s="102" t="s">
        <v>110</v>
      </c>
      <c r="AQ618" s="102" t="s">
        <v>110</v>
      </c>
      <c r="AR618" s="102">
        <v>9.0</v>
      </c>
      <c r="AS618" s="102">
        <v>0.0474</v>
      </c>
      <c r="AT618" s="99">
        <v>0.0435</v>
      </c>
      <c r="AU618" s="102" t="s">
        <v>110</v>
      </c>
      <c r="AV618" s="109" t="s">
        <v>2324</v>
      </c>
      <c r="AW618" s="102" t="s">
        <v>2311</v>
      </c>
      <c r="AX618" s="110" t="s">
        <v>1674</v>
      </c>
      <c r="AY618" s="110" t="s">
        <v>118</v>
      </c>
      <c r="AZ618" s="110" t="s">
        <v>2312</v>
      </c>
    </row>
    <row r="619">
      <c r="A619" s="38">
        <v>615.0</v>
      </c>
      <c r="B619" s="135" t="s">
        <v>2325</v>
      </c>
      <c r="C619" s="82" t="str">
        <f t="shared" si="13"/>
        <v>View</v>
      </c>
      <c r="D619" s="38" t="s">
        <v>2326</v>
      </c>
      <c r="E619" s="83">
        <v>-0.2661</v>
      </c>
      <c r="F619" s="87" t="str">
        <f t="shared" si="14"/>
        <v>Muni National Short</v>
      </c>
      <c r="G619" s="71">
        <v>0.004</v>
      </c>
      <c r="H619" s="72">
        <v>0.001</v>
      </c>
      <c r="I619" s="72">
        <v>0.036</v>
      </c>
      <c r="J619" s="72">
        <v>0.0452</v>
      </c>
      <c r="K619" s="72">
        <v>0.1214</v>
      </c>
      <c r="L619" s="72">
        <v>0.0631</v>
      </c>
      <c r="M619" s="72">
        <v>0.0782</v>
      </c>
      <c r="N619" s="73">
        <v>-0.4658</v>
      </c>
      <c r="O619" s="73">
        <v>-0.51</v>
      </c>
      <c r="P619" s="73">
        <v>-0.7452</v>
      </c>
      <c r="Q619" s="72">
        <v>0.0882</v>
      </c>
      <c r="R619" s="89">
        <v>0.89</v>
      </c>
      <c r="S619" s="91">
        <v>510.72368</v>
      </c>
      <c r="T619" s="93">
        <v>1055.0</v>
      </c>
      <c r="U619" s="91">
        <v>5342.266907</v>
      </c>
      <c r="V619" s="95"/>
      <c r="W619" s="97">
        <v>0.0301</v>
      </c>
      <c r="X619" s="99">
        <v>0.0308</v>
      </c>
      <c r="Y619" s="100">
        <v>27.0</v>
      </c>
      <c r="Z619" s="100">
        <v>16.0</v>
      </c>
      <c r="AA619" s="97">
        <v>0.0015</v>
      </c>
      <c r="AB619" s="100">
        <v>0.63</v>
      </c>
      <c r="AC619" s="102" t="s">
        <v>2279</v>
      </c>
      <c r="AD619" s="102" t="s">
        <v>2286</v>
      </c>
      <c r="AE619" s="100" t="s">
        <v>110</v>
      </c>
      <c r="AF619" s="103">
        <v>43283.0</v>
      </c>
      <c r="AG619" s="100">
        <v>9.93</v>
      </c>
      <c r="AH619" s="100">
        <v>3.26</v>
      </c>
      <c r="AI619" s="103">
        <v>46011.0</v>
      </c>
      <c r="AJ619" s="100">
        <v>0.0368</v>
      </c>
      <c r="AK619" s="102" t="s">
        <v>1292</v>
      </c>
      <c r="AL619" s="104"/>
      <c r="AM619" s="102" t="s">
        <v>2309</v>
      </c>
      <c r="AN619" s="100">
        <v>6010.0</v>
      </c>
      <c r="AO619" s="102" t="s">
        <v>110</v>
      </c>
      <c r="AP619" s="102" t="s">
        <v>110</v>
      </c>
      <c r="AQ619" s="102">
        <v>4.03</v>
      </c>
      <c r="AR619" s="102">
        <v>7.0</v>
      </c>
      <c r="AS619" s="102" t="s">
        <v>110</v>
      </c>
      <c r="AT619" s="99">
        <v>0.0459</v>
      </c>
      <c r="AU619" s="102" t="s">
        <v>110</v>
      </c>
      <c r="AV619" s="109" t="s">
        <v>2327</v>
      </c>
      <c r="AW619" s="102" t="s">
        <v>2311</v>
      </c>
      <c r="AX619" s="110" t="s">
        <v>1674</v>
      </c>
      <c r="AY619" s="110" t="s">
        <v>118</v>
      </c>
      <c r="AZ619" s="110" t="s">
        <v>2312</v>
      </c>
    </row>
    <row r="620">
      <c r="A620" s="38">
        <v>616.0</v>
      </c>
      <c r="B620" s="135" t="s">
        <v>276</v>
      </c>
      <c r="C620" s="82" t="str">
        <f t="shared" si="13"/>
        <v>View</v>
      </c>
      <c r="D620" s="38" t="s">
        <v>2328</v>
      </c>
      <c r="E620" s="83">
        <v>0.0418</v>
      </c>
      <c r="F620" s="87" t="str">
        <f t="shared" si="14"/>
        <v>Muni National Interm</v>
      </c>
      <c r="G620" s="71">
        <v>0.003</v>
      </c>
      <c r="H620" s="72">
        <v>0.001</v>
      </c>
      <c r="I620" s="72">
        <v>0.0383</v>
      </c>
      <c r="J620" s="72">
        <v>0.0507</v>
      </c>
      <c r="K620" s="72">
        <v>0.1528</v>
      </c>
      <c r="L620" s="72">
        <v>0.0526</v>
      </c>
      <c r="M620" s="72">
        <v>0.1219</v>
      </c>
      <c r="N620" s="73">
        <v>-0.2144</v>
      </c>
      <c r="O620" s="73">
        <v>0.0789</v>
      </c>
      <c r="P620" s="73">
        <v>-0.324</v>
      </c>
      <c r="Q620" s="72">
        <v>0.0958</v>
      </c>
      <c r="R620" s="89">
        <v>1.27</v>
      </c>
      <c r="S620" s="91">
        <v>811.449714</v>
      </c>
      <c r="T620" s="93">
        <v>1926.0</v>
      </c>
      <c r="U620" s="91">
        <v>3100.274985</v>
      </c>
      <c r="V620" s="100" t="s">
        <v>127</v>
      </c>
      <c r="W620" s="97">
        <v>0.0341</v>
      </c>
      <c r="X620" s="99">
        <v>0.0355</v>
      </c>
      <c r="Y620" s="100">
        <v>17.0</v>
      </c>
      <c r="Z620" s="100">
        <v>3.0</v>
      </c>
      <c r="AA620" s="97">
        <v>0.0017</v>
      </c>
      <c r="AB620" s="100">
        <v>0.72</v>
      </c>
      <c r="AC620" s="102" t="s">
        <v>2279</v>
      </c>
      <c r="AD620" s="102" t="s">
        <v>2286</v>
      </c>
      <c r="AE620" s="100" t="s">
        <v>110</v>
      </c>
      <c r="AF620" s="103">
        <v>43784.0</v>
      </c>
      <c r="AG620" s="100">
        <v>6.13</v>
      </c>
      <c r="AH620" s="100">
        <v>3.67</v>
      </c>
      <c r="AI620" s="103">
        <v>46020.0</v>
      </c>
      <c r="AJ620" s="100">
        <v>0.0333</v>
      </c>
      <c r="AK620" s="102" t="s">
        <v>160</v>
      </c>
      <c r="AL620" s="104"/>
      <c r="AM620" s="102" t="s">
        <v>2329</v>
      </c>
      <c r="AN620" s="100">
        <v>6020.0</v>
      </c>
      <c r="AO620" s="102" t="s">
        <v>110</v>
      </c>
      <c r="AP620" s="102" t="s">
        <v>110</v>
      </c>
      <c r="AQ620" s="102">
        <v>5.06</v>
      </c>
      <c r="AR620" s="102">
        <v>7.0</v>
      </c>
      <c r="AS620" s="102">
        <v>0.0384</v>
      </c>
      <c r="AT620" s="99">
        <v>0.0466</v>
      </c>
      <c r="AU620" s="102" t="s">
        <v>110</v>
      </c>
      <c r="AV620" s="109" t="s">
        <v>2330</v>
      </c>
      <c r="AW620" s="102" t="s">
        <v>2331</v>
      </c>
      <c r="AX620" s="110" t="s">
        <v>1785</v>
      </c>
      <c r="AY620" s="110" t="s">
        <v>118</v>
      </c>
      <c r="AZ620" s="110" t="s">
        <v>2332</v>
      </c>
    </row>
    <row r="621">
      <c r="A621" s="38">
        <v>617.0</v>
      </c>
      <c r="B621" s="135" t="s">
        <v>2333</v>
      </c>
      <c r="C621" s="82" t="str">
        <f t="shared" si="13"/>
        <v>View</v>
      </c>
      <c r="D621" s="38" t="s">
        <v>2334</v>
      </c>
      <c r="E621" s="83">
        <v>0.0473</v>
      </c>
      <c r="F621" s="87" t="str">
        <f t="shared" si="14"/>
        <v>Muni National Interm</v>
      </c>
      <c r="G621" s="71">
        <v>0.0081</v>
      </c>
      <c r="H621" s="72">
        <v>0.0014</v>
      </c>
      <c r="I621" s="72">
        <v>0.0448</v>
      </c>
      <c r="J621" s="72">
        <v>0.0456</v>
      </c>
      <c r="K621" s="72">
        <v>0.1539</v>
      </c>
      <c r="L621" s="72">
        <v>0.1147</v>
      </c>
      <c r="M621" s="72">
        <v>0.1076</v>
      </c>
      <c r="N621" s="73">
        <v>-0.1905</v>
      </c>
      <c r="O621" s="73">
        <v>0.0805</v>
      </c>
      <c r="P621" s="73">
        <v>-0.2963</v>
      </c>
      <c r="Q621" s="72">
        <v>0.141</v>
      </c>
      <c r="R621" s="89">
        <v>0.78</v>
      </c>
      <c r="S621" s="91">
        <v>298.028523</v>
      </c>
      <c r="T621" s="93">
        <v>859.0</v>
      </c>
      <c r="U621" s="91">
        <v>1177.157216</v>
      </c>
      <c r="V621" s="95"/>
      <c r="W621" s="97">
        <v>0.0383</v>
      </c>
      <c r="X621" s="99">
        <v>0.0395</v>
      </c>
      <c r="Y621" s="100">
        <v>42.0</v>
      </c>
      <c r="Z621" s="100">
        <v>2.0</v>
      </c>
      <c r="AA621" s="97">
        <v>0.0025</v>
      </c>
      <c r="AB621" s="100">
        <v>1.01</v>
      </c>
      <c r="AC621" s="102" t="s">
        <v>2279</v>
      </c>
      <c r="AD621" s="102" t="s">
        <v>2286</v>
      </c>
      <c r="AE621" s="100" t="s">
        <v>110</v>
      </c>
      <c r="AF621" s="103">
        <v>41619.0</v>
      </c>
      <c r="AG621" s="100">
        <v>8.93</v>
      </c>
      <c r="AH621" s="100">
        <v>3.26</v>
      </c>
      <c r="AI621" s="103">
        <v>46022.0</v>
      </c>
      <c r="AJ621" s="100">
        <v>0.0349</v>
      </c>
      <c r="AK621" s="102" t="s">
        <v>1292</v>
      </c>
      <c r="AL621" s="104"/>
      <c r="AM621" s="102" t="s">
        <v>2329</v>
      </c>
      <c r="AN621" s="100">
        <v>6020.0</v>
      </c>
      <c r="AO621" s="102" t="s">
        <v>110</v>
      </c>
      <c r="AP621" s="102" t="s">
        <v>110</v>
      </c>
      <c r="AQ621" s="102">
        <v>6.3</v>
      </c>
      <c r="AR621" s="102">
        <v>10.0</v>
      </c>
      <c r="AS621" s="102" t="s">
        <v>110</v>
      </c>
      <c r="AT621" s="99">
        <v>0.0502</v>
      </c>
      <c r="AU621" s="102" t="s">
        <v>110</v>
      </c>
      <c r="AV621" s="109" t="s">
        <v>2335</v>
      </c>
      <c r="AW621" s="102" t="s">
        <v>2331</v>
      </c>
      <c r="AX621" s="110" t="s">
        <v>1785</v>
      </c>
      <c r="AY621" s="110" t="s">
        <v>118</v>
      </c>
      <c r="AZ621" s="110" t="s">
        <v>2332</v>
      </c>
    </row>
    <row r="622">
      <c r="A622" s="38">
        <v>618.0</v>
      </c>
      <c r="B622" s="135" t="s">
        <v>2336</v>
      </c>
      <c r="C622" s="82" t="str">
        <f t="shared" si="13"/>
        <v>View</v>
      </c>
      <c r="D622" s="38" t="s">
        <v>2337</v>
      </c>
      <c r="E622" s="83">
        <v>0.1888</v>
      </c>
      <c r="F622" s="87" t="str">
        <f t="shared" si="14"/>
        <v>Muni National Interm</v>
      </c>
      <c r="G622" s="71">
        <v>0.0</v>
      </c>
      <c r="H622" s="72">
        <v>0.0017</v>
      </c>
      <c r="I622" s="72">
        <v>0.0445</v>
      </c>
      <c r="J622" s="72">
        <v>0.0349</v>
      </c>
      <c r="K622" s="72">
        <v>0.1807</v>
      </c>
      <c r="L622" s="72">
        <v>0.1392</v>
      </c>
      <c r="M622" s="72">
        <v>0.1021</v>
      </c>
      <c r="N622" s="73">
        <v>-0.1795</v>
      </c>
      <c r="O622" s="73">
        <v>0.3022</v>
      </c>
      <c r="P622" s="73">
        <v>-0.2686</v>
      </c>
      <c r="Q622" s="72">
        <v>0.1739</v>
      </c>
      <c r="R622" s="89">
        <v>0.59</v>
      </c>
      <c r="S622" s="91">
        <v>46.08455674</v>
      </c>
      <c r="T622" s="93">
        <v>77.0</v>
      </c>
      <c r="U622" s="91">
        <v>320.608323</v>
      </c>
      <c r="V622" s="95"/>
      <c r="W622" s="97">
        <v>0.0474</v>
      </c>
      <c r="X622" s="99">
        <v>0.0463</v>
      </c>
      <c r="Y622" s="100">
        <v>84.0</v>
      </c>
      <c r="Z622" s="100">
        <v>1.0</v>
      </c>
      <c r="AA622" s="97">
        <v>0.003</v>
      </c>
      <c r="AB622" s="100">
        <v>1.15</v>
      </c>
      <c r="AC622" s="102" t="s">
        <v>2279</v>
      </c>
      <c r="AD622" s="102" t="s">
        <v>1271</v>
      </c>
      <c r="AE622" s="100" t="s">
        <v>110</v>
      </c>
      <c r="AF622" s="103">
        <v>43556.0</v>
      </c>
      <c r="AG622" s="100">
        <v>6.76</v>
      </c>
      <c r="AH622" s="100">
        <v>4.81</v>
      </c>
      <c r="AI622" s="103">
        <v>46022.0</v>
      </c>
      <c r="AJ622" s="100">
        <v>0.0389</v>
      </c>
      <c r="AK622" s="102" t="s">
        <v>160</v>
      </c>
      <c r="AL622" s="104"/>
      <c r="AM622" s="102" t="s">
        <v>2329</v>
      </c>
      <c r="AN622" s="100">
        <v>6020.0</v>
      </c>
      <c r="AO622" s="102" t="s">
        <v>110</v>
      </c>
      <c r="AP622" s="102" t="s">
        <v>110</v>
      </c>
      <c r="AQ622" s="102" t="s">
        <v>110</v>
      </c>
      <c r="AR622" s="102" t="s">
        <v>110</v>
      </c>
      <c r="AS622" s="102" t="s">
        <v>110</v>
      </c>
      <c r="AT622" s="99">
        <v>0.0439</v>
      </c>
      <c r="AU622" s="102" t="s">
        <v>110</v>
      </c>
      <c r="AV622" s="109" t="s">
        <v>2338</v>
      </c>
      <c r="AW622" s="102" t="s">
        <v>2331</v>
      </c>
      <c r="AX622" s="110" t="s">
        <v>1785</v>
      </c>
      <c r="AY622" s="110" t="s">
        <v>118</v>
      </c>
      <c r="AZ622" s="110" t="s">
        <v>2332</v>
      </c>
    </row>
    <row r="623">
      <c r="A623" s="38">
        <v>619.0</v>
      </c>
      <c r="B623" s="135" t="s">
        <v>2339</v>
      </c>
      <c r="C623" s="82" t="str">
        <f t="shared" si="13"/>
        <v>View</v>
      </c>
      <c r="D623" s="38" t="s">
        <v>2340</v>
      </c>
      <c r="E623" s="83">
        <v>0.1478</v>
      </c>
      <c r="F623" s="87" t="str">
        <f t="shared" si="14"/>
        <v>Muni National Interm</v>
      </c>
      <c r="G623" s="71">
        <v>0.0048</v>
      </c>
      <c r="H623" s="72">
        <v>0.0018</v>
      </c>
      <c r="I623" s="72">
        <v>0.0539</v>
      </c>
      <c r="J623" s="72">
        <v>0.0407</v>
      </c>
      <c r="K623" s="72">
        <v>0.1767</v>
      </c>
      <c r="L623" s="72">
        <v>0.1515</v>
      </c>
      <c r="M623" s="72">
        <v>0.0673</v>
      </c>
      <c r="N623" s="73">
        <v>-0.2742</v>
      </c>
      <c r="O623" s="73">
        <v>0.2825</v>
      </c>
      <c r="P623" s="73">
        <v>-0.4534</v>
      </c>
      <c r="Q623" s="72">
        <v>0.1663</v>
      </c>
      <c r="R623" s="89">
        <v>0.4</v>
      </c>
      <c r="S623" s="91">
        <v>5.213749</v>
      </c>
      <c r="T623" s="93">
        <v>218.0</v>
      </c>
      <c r="U623" s="91">
        <v>711.438009</v>
      </c>
      <c r="V623" s="95"/>
      <c r="W623" s="97">
        <v>0.0382</v>
      </c>
      <c r="X623" s="99">
        <v>0.0401</v>
      </c>
      <c r="Y623" s="100">
        <v>62.0</v>
      </c>
      <c r="Z623" s="100">
        <v>14.0</v>
      </c>
      <c r="AA623" s="97">
        <v>0.003</v>
      </c>
      <c r="AB623" s="100">
        <v>1.22</v>
      </c>
      <c r="AC623" s="102" t="s">
        <v>2279</v>
      </c>
      <c r="AD623" s="102" t="s">
        <v>2286</v>
      </c>
      <c r="AE623" s="100" t="s">
        <v>110</v>
      </c>
      <c r="AF623" s="103">
        <v>40724.0</v>
      </c>
      <c r="AG623" s="100">
        <v>14.52</v>
      </c>
      <c r="AH623" s="100">
        <v>3.84</v>
      </c>
      <c r="AI623" s="103">
        <v>46007.0</v>
      </c>
      <c r="AJ623" s="100">
        <v>0.1248</v>
      </c>
      <c r="AK623" s="102" t="s">
        <v>160</v>
      </c>
      <c r="AL623" s="104"/>
      <c r="AM623" s="102" t="s">
        <v>2329</v>
      </c>
      <c r="AN623" s="100">
        <v>6020.0</v>
      </c>
      <c r="AO623" s="102" t="s">
        <v>110</v>
      </c>
      <c r="AP623" s="102" t="s">
        <v>110</v>
      </c>
      <c r="AQ623" s="102">
        <v>7.41</v>
      </c>
      <c r="AR623" s="102">
        <v>6.0</v>
      </c>
      <c r="AS623" s="102">
        <v>0.0434</v>
      </c>
      <c r="AT623" s="99">
        <v>0.0497</v>
      </c>
      <c r="AU623" s="102" t="s">
        <v>110</v>
      </c>
      <c r="AV623" s="109" t="s">
        <v>2341</v>
      </c>
      <c r="AW623" s="102" t="s">
        <v>2331</v>
      </c>
      <c r="AX623" s="110" t="s">
        <v>1785</v>
      </c>
      <c r="AY623" s="110" t="s">
        <v>118</v>
      </c>
      <c r="AZ623" s="110" t="s">
        <v>2332</v>
      </c>
    </row>
    <row r="624">
      <c r="A624" s="38">
        <v>620.0</v>
      </c>
      <c r="B624" s="135" t="s">
        <v>2329</v>
      </c>
      <c r="C624" s="82" t="str">
        <f t="shared" si="13"/>
        <v>View</v>
      </c>
      <c r="D624" s="38" t="s">
        <v>2342</v>
      </c>
      <c r="E624" s="83">
        <v>-0.2809</v>
      </c>
      <c r="F624" s="87" t="str">
        <f t="shared" si="14"/>
        <v>Muni National Interm</v>
      </c>
      <c r="G624" s="71">
        <v>5.0E-4</v>
      </c>
      <c r="H624" s="72">
        <v>0.0021</v>
      </c>
      <c r="I624" s="72">
        <v>0.046</v>
      </c>
      <c r="J624" s="72">
        <v>0.0397</v>
      </c>
      <c r="K624" s="72">
        <v>0.1045</v>
      </c>
      <c r="L624" s="72">
        <v>0.1006</v>
      </c>
      <c r="M624" s="72">
        <v>0.0402</v>
      </c>
      <c r="N624" s="73">
        <v>-0.4846</v>
      </c>
      <c r="O624" s="73">
        <v>-0.5028</v>
      </c>
      <c r="P624" s="73">
        <v>-0.8057</v>
      </c>
      <c r="Q624" s="72">
        <v>0.1189</v>
      </c>
      <c r="R624" s="89">
        <v>0.32</v>
      </c>
      <c r="S624" s="91">
        <v>1221.037101</v>
      </c>
      <c r="T624" s="93">
        <v>6081.0</v>
      </c>
      <c r="U624" s="91">
        <v>41711.0501</v>
      </c>
      <c r="V624" s="100" t="s">
        <v>156</v>
      </c>
      <c r="W624" s="97">
        <v>0.0336</v>
      </c>
      <c r="X624" s="99">
        <v>0.0313</v>
      </c>
      <c r="Y624" s="100">
        <v>79.0</v>
      </c>
      <c r="Z624" s="100">
        <v>78.0</v>
      </c>
      <c r="AA624" s="97">
        <v>0.0027</v>
      </c>
      <c r="AB624" s="100">
        <v>0.9</v>
      </c>
      <c r="AC624" s="102" t="s">
        <v>2279</v>
      </c>
      <c r="AD624" s="102" t="s">
        <v>2320</v>
      </c>
      <c r="AE624" s="100" t="s">
        <v>110</v>
      </c>
      <c r="AF624" s="103">
        <v>39332.0</v>
      </c>
      <c r="AG624" s="100">
        <v>14.51</v>
      </c>
      <c r="AH624" s="100">
        <v>0.42</v>
      </c>
      <c r="AI624" s="103">
        <v>46010.0</v>
      </c>
      <c r="AJ624" s="100">
        <v>0.2855</v>
      </c>
      <c r="AK624" s="102" t="s">
        <v>160</v>
      </c>
      <c r="AL624" s="102" t="s">
        <v>129</v>
      </c>
      <c r="AM624" s="102" t="s">
        <v>2329</v>
      </c>
      <c r="AN624" s="100">
        <v>6020.0</v>
      </c>
      <c r="AO624" s="102" t="s">
        <v>110</v>
      </c>
      <c r="AP624" s="102" t="s">
        <v>110</v>
      </c>
      <c r="AQ624" s="102">
        <v>6.36845</v>
      </c>
      <c r="AR624" s="102">
        <v>4.0</v>
      </c>
      <c r="AS624" s="102">
        <v>0.0341</v>
      </c>
      <c r="AT624" s="99">
        <v>0.0454</v>
      </c>
      <c r="AU624" s="102" t="s">
        <v>110</v>
      </c>
      <c r="AV624" s="109" t="s">
        <v>2343</v>
      </c>
      <c r="AW624" s="102" t="s">
        <v>2331</v>
      </c>
      <c r="AX624" s="110" t="s">
        <v>1785</v>
      </c>
      <c r="AY624" s="110" t="s">
        <v>132</v>
      </c>
      <c r="AZ624" s="110" t="s">
        <v>2332</v>
      </c>
    </row>
    <row r="625">
      <c r="A625" s="38">
        <v>621.0</v>
      </c>
      <c r="B625" s="135" t="s">
        <v>2344</v>
      </c>
      <c r="C625" s="82" t="str">
        <f t="shared" si="13"/>
        <v>View</v>
      </c>
      <c r="D625" s="38" t="s">
        <v>2345</v>
      </c>
      <c r="E625" s="83">
        <v>0.0928</v>
      </c>
      <c r="F625" s="87" t="str">
        <f t="shared" si="14"/>
        <v>Muni National Interm</v>
      </c>
      <c r="G625" s="71">
        <v>0.0287</v>
      </c>
      <c r="H625" s="72">
        <v>0.0013</v>
      </c>
      <c r="I625" s="72">
        <v>0.0437</v>
      </c>
      <c r="J625" s="72">
        <v>0.0273</v>
      </c>
      <c r="K625" s="72">
        <v>0.1635</v>
      </c>
      <c r="L625" s="72">
        <v>0.1722</v>
      </c>
      <c r="M625" s="72">
        <v>0.0654</v>
      </c>
      <c r="N625" s="73">
        <v>-0.2279</v>
      </c>
      <c r="O625" s="73">
        <v>0.1529</v>
      </c>
      <c r="P625" s="73">
        <v>-0.3386</v>
      </c>
      <c r="Q625" s="72">
        <v>0.2108</v>
      </c>
      <c r="R625" s="89">
        <v>0.31</v>
      </c>
      <c r="S625" s="91" t="s">
        <v>110</v>
      </c>
      <c r="T625" s="93">
        <v>585.0</v>
      </c>
      <c r="U625" s="91">
        <v>1626.996444</v>
      </c>
      <c r="V625" s="95"/>
      <c r="W625" s="97">
        <v>0.04</v>
      </c>
      <c r="X625" s="99">
        <v>0.0426</v>
      </c>
      <c r="Y625" s="100" t="s">
        <v>110</v>
      </c>
      <c r="Z625" s="100" t="s">
        <v>110</v>
      </c>
      <c r="AA625" s="97">
        <v>0.0033</v>
      </c>
      <c r="AB625" s="100">
        <v>1.41</v>
      </c>
      <c r="AC625" s="102" t="s">
        <v>2279</v>
      </c>
      <c r="AD625" s="102" t="s">
        <v>1201</v>
      </c>
      <c r="AE625" s="100" t="s">
        <v>110</v>
      </c>
      <c r="AF625" s="103">
        <v>43539.0</v>
      </c>
      <c r="AG625" s="100">
        <v>6.8</v>
      </c>
      <c r="AH625" s="100">
        <v>2.67</v>
      </c>
      <c r="AI625" s="103">
        <v>46022.0</v>
      </c>
      <c r="AJ625" s="100">
        <v>0.038</v>
      </c>
      <c r="AK625" s="102" t="s">
        <v>1292</v>
      </c>
      <c r="AL625" s="104"/>
      <c r="AM625" s="102" t="s">
        <v>2329</v>
      </c>
      <c r="AN625" s="100">
        <v>6020.0</v>
      </c>
      <c r="AO625" s="102" t="s">
        <v>110</v>
      </c>
      <c r="AP625" s="102" t="s">
        <v>110</v>
      </c>
      <c r="AQ625" s="102">
        <v>8.39615</v>
      </c>
      <c r="AR625" s="102">
        <v>13.0</v>
      </c>
      <c r="AS625" s="102">
        <v>0.0509128</v>
      </c>
      <c r="AT625" s="99">
        <v>0.0509</v>
      </c>
      <c r="AU625" s="102" t="s">
        <v>110</v>
      </c>
      <c r="AV625" s="109" t="s">
        <v>2346</v>
      </c>
      <c r="AW625" s="102" t="s">
        <v>2331</v>
      </c>
      <c r="AX625" s="110" t="s">
        <v>1785</v>
      </c>
      <c r="AY625" s="110" t="s">
        <v>1204</v>
      </c>
      <c r="AZ625" s="110" t="s">
        <v>2332</v>
      </c>
    </row>
    <row r="626">
      <c r="A626" s="38">
        <v>622.0</v>
      </c>
      <c r="B626" s="135" t="s">
        <v>2347</v>
      </c>
      <c r="C626" s="82" t="str">
        <f t="shared" si="13"/>
        <v>View</v>
      </c>
      <c r="D626" s="38" t="s">
        <v>2348</v>
      </c>
      <c r="E626" s="83">
        <v>0.0317</v>
      </c>
      <c r="F626" s="87" t="str">
        <f t="shared" si="14"/>
        <v>Muni National Interm</v>
      </c>
      <c r="G626" s="71">
        <v>0.0366</v>
      </c>
      <c r="H626" s="72">
        <v>0.0055</v>
      </c>
      <c r="I626" s="72">
        <v>0.0734</v>
      </c>
      <c r="J626" s="72">
        <v>0.0422</v>
      </c>
      <c r="K626" s="72">
        <v>0.1593</v>
      </c>
      <c r="L626" s="72">
        <v>0.3514</v>
      </c>
      <c r="M626" s="72">
        <v>-0.0696</v>
      </c>
      <c r="N626" s="73">
        <v>-0.3438</v>
      </c>
      <c r="O626" s="73">
        <v>0.0532</v>
      </c>
      <c r="P626" s="73">
        <v>-0.5135</v>
      </c>
      <c r="Q626" s="72">
        <v>0.3514</v>
      </c>
      <c r="R626" s="89">
        <v>-0.21</v>
      </c>
      <c r="S626" s="91" t="s">
        <v>110</v>
      </c>
      <c r="T626" s="93">
        <v>173.0</v>
      </c>
      <c r="U626" s="91">
        <v>329.991865</v>
      </c>
      <c r="V626" s="95"/>
      <c r="W626" s="97">
        <v>0.0</v>
      </c>
      <c r="X626" s="99">
        <v>0.0469</v>
      </c>
      <c r="Y626" s="100">
        <v>100.0</v>
      </c>
      <c r="Z626" s="100">
        <v>50.0</v>
      </c>
      <c r="AA626" s="97">
        <v>0.0065</v>
      </c>
      <c r="AB626" s="100">
        <v>2.21</v>
      </c>
      <c r="AC626" s="102" t="s">
        <v>2279</v>
      </c>
      <c r="AD626" s="102" t="s">
        <v>2349</v>
      </c>
      <c r="AE626" s="100" t="s">
        <v>110</v>
      </c>
      <c r="AF626" s="103">
        <v>37284.0</v>
      </c>
      <c r="AG626" s="100">
        <v>3.79</v>
      </c>
      <c r="AH626" s="100">
        <v>3.17</v>
      </c>
      <c r="AI626" s="103">
        <v>45995.0</v>
      </c>
      <c r="AJ626" s="100">
        <v>0.0502</v>
      </c>
      <c r="AK626" s="102" t="s">
        <v>160</v>
      </c>
      <c r="AL626" s="102" t="s">
        <v>618</v>
      </c>
      <c r="AM626" s="102" t="s">
        <v>2329</v>
      </c>
      <c r="AN626" s="100">
        <v>6020.0</v>
      </c>
      <c r="AO626" s="102" t="s">
        <v>110</v>
      </c>
      <c r="AP626" s="102" t="s">
        <v>110</v>
      </c>
      <c r="AQ626" s="102" t="s">
        <v>110</v>
      </c>
      <c r="AR626" s="102">
        <v>9.0</v>
      </c>
      <c r="AS626" s="102" t="s">
        <v>110</v>
      </c>
      <c r="AT626" s="99">
        <v>0.0522</v>
      </c>
      <c r="AU626" s="102" t="s">
        <v>110</v>
      </c>
      <c r="AV626" s="109" t="s">
        <v>2350</v>
      </c>
      <c r="AW626" s="102" t="s">
        <v>2331</v>
      </c>
      <c r="AX626" s="110" t="s">
        <v>1785</v>
      </c>
      <c r="AY626" s="110" t="s">
        <v>620</v>
      </c>
      <c r="AZ626" s="110" t="s">
        <v>2332</v>
      </c>
    </row>
    <row r="627">
      <c r="A627" s="38">
        <v>623.0</v>
      </c>
      <c r="B627" s="135" t="s">
        <v>2351</v>
      </c>
      <c r="C627" s="82" t="str">
        <f t="shared" si="13"/>
        <v>View</v>
      </c>
      <c r="D627" s="38" t="s">
        <v>2352</v>
      </c>
      <c r="E627" s="83">
        <v>0.0693</v>
      </c>
      <c r="F627" s="87" t="str">
        <f t="shared" si="14"/>
        <v>Muni National Long</v>
      </c>
      <c r="G627" s="71">
        <v>0.0292</v>
      </c>
      <c r="H627" s="72">
        <v>0.0</v>
      </c>
      <c r="I627" s="72">
        <v>0.0456</v>
      </c>
      <c r="J627" s="72">
        <v>0.0256</v>
      </c>
      <c r="K627" s="72">
        <v>0.1752</v>
      </c>
      <c r="L627" s="72">
        <v>0.1711</v>
      </c>
      <c r="M627" s="72">
        <v>0.1699</v>
      </c>
      <c r="N627" s="73">
        <v>-0.004</v>
      </c>
      <c r="O627" s="73">
        <v>0.1252</v>
      </c>
      <c r="P627" s="73">
        <v>-0.0072</v>
      </c>
      <c r="Q627" s="72">
        <v>0.1711</v>
      </c>
      <c r="R627" s="89">
        <v>0.99</v>
      </c>
      <c r="S627" s="91">
        <v>-6.408099</v>
      </c>
      <c r="T627" s="93">
        <v>53.0</v>
      </c>
      <c r="U627" s="91">
        <v>239.570161</v>
      </c>
      <c r="V627" s="95"/>
      <c r="W627" s="97">
        <v>0.0399</v>
      </c>
      <c r="X627" s="99">
        <v>0.0462</v>
      </c>
      <c r="Y627" s="100">
        <v>77.0</v>
      </c>
      <c r="Z627" s="100">
        <v>1.0</v>
      </c>
      <c r="AA627" s="97">
        <v>0.0043</v>
      </c>
      <c r="AB627" s="100">
        <v>1.43</v>
      </c>
      <c r="AC627" s="102" t="s">
        <v>2279</v>
      </c>
      <c r="AD627" s="102" t="s">
        <v>2353</v>
      </c>
      <c r="AE627" s="100" t="s">
        <v>110</v>
      </c>
      <c r="AF627" s="103">
        <v>41912.0</v>
      </c>
      <c r="AG627" s="100">
        <v>11.18</v>
      </c>
      <c r="AH627" s="100">
        <v>11.18</v>
      </c>
      <c r="AI627" s="103">
        <v>45980.0</v>
      </c>
      <c r="AJ627" s="100">
        <v>0.0291</v>
      </c>
      <c r="AK627" s="102" t="s">
        <v>160</v>
      </c>
      <c r="AL627" s="104"/>
      <c r="AM627" s="102" t="s">
        <v>2354</v>
      </c>
      <c r="AN627" s="100">
        <v>6030.0</v>
      </c>
      <c r="AO627" s="102" t="s">
        <v>110</v>
      </c>
      <c r="AP627" s="102" t="s">
        <v>110</v>
      </c>
      <c r="AQ627" s="102">
        <v>9.8957</v>
      </c>
      <c r="AR627" s="102">
        <v>9.0</v>
      </c>
      <c r="AS627" s="102">
        <v>0.0301315</v>
      </c>
      <c r="AT627" s="99">
        <v>0.0486</v>
      </c>
      <c r="AU627" s="102" t="s">
        <v>110</v>
      </c>
      <c r="AV627" s="109" t="s">
        <v>2355</v>
      </c>
      <c r="AW627" s="102" t="s">
        <v>2356</v>
      </c>
      <c r="AX627" s="110" t="s">
        <v>1785</v>
      </c>
      <c r="AY627" s="110" t="s">
        <v>118</v>
      </c>
      <c r="AZ627" s="110" t="s">
        <v>2357</v>
      </c>
    </row>
    <row r="628">
      <c r="A628" s="38">
        <v>624.0</v>
      </c>
      <c r="B628" s="135" t="s">
        <v>284</v>
      </c>
      <c r="C628" s="82" t="str">
        <f t="shared" si="13"/>
        <v>View</v>
      </c>
      <c r="D628" s="38" t="s">
        <v>2358</v>
      </c>
      <c r="E628" s="83">
        <v>0.01</v>
      </c>
      <c r="F628" s="87" t="str">
        <f t="shared" si="14"/>
        <v>Muni National Long</v>
      </c>
      <c r="G628" s="71">
        <v>0.003</v>
      </c>
      <c r="H628" s="72">
        <v>0.002</v>
      </c>
      <c r="I628" s="72">
        <v>0.0475</v>
      </c>
      <c r="J628" s="72">
        <v>0.0485</v>
      </c>
      <c r="K628" s="72">
        <v>0.1481</v>
      </c>
      <c r="L628" s="72">
        <v>0.0898</v>
      </c>
      <c r="M628" s="72">
        <v>0.104</v>
      </c>
      <c r="N628" s="73">
        <v>-0.2255</v>
      </c>
      <c r="O628" s="73">
        <v>0.0179</v>
      </c>
      <c r="P628" s="73">
        <v>-0.354</v>
      </c>
      <c r="Q628" s="72">
        <v>0.1271</v>
      </c>
      <c r="R628" s="89">
        <v>0.81</v>
      </c>
      <c r="S628" s="91">
        <v>196.729025</v>
      </c>
      <c r="T628" s="93">
        <v>797.0</v>
      </c>
      <c r="U628" s="91">
        <v>715.361887</v>
      </c>
      <c r="V628" s="100" t="s">
        <v>127</v>
      </c>
      <c r="W628" s="97">
        <v>0.0368</v>
      </c>
      <c r="X628" s="99">
        <v>0.0368</v>
      </c>
      <c r="Y628" s="100">
        <v>5.0</v>
      </c>
      <c r="Z628" s="100">
        <v>13.0</v>
      </c>
      <c r="AA628" s="97">
        <v>0.0023</v>
      </c>
      <c r="AB628" s="100">
        <v>0.97</v>
      </c>
      <c r="AC628" s="102" t="s">
        <v>2279</v>
      </c>
      <c r="AD628" s="102" t="s">
        <v>2286</v>
      </c>
      <c r="AE628" s="100" t="s">
        <v>110</v>
      </c>
      <c r="AF628" s="103">
        <v>43784.0</v>
      </c>
      <c r="AG628" s="100">
        <v>6.13</v>
      </c>
      <c r="AH628" s="100">
        <v>3.67</v>
      </c>
      <c r="AI628" s="103">
        <v>46020.0</v>
      </c>
      <c r="AJ628" s="100">
        <v>0.0337</v>
      </c>
      <c r="AK628" s="102" t="s">
        <v>160</v>
      </c>
      <c r="AL628" s="104"/>
      <c r="AM628" s="102" t="s">
        <v>2354</v>
      </c>
      <c r="AN628" s="100">
        <v>6030.0</v>
      </c>
      <c r="AO628" s="102" t="s">
        <v>110</v>
      </c>
      <c r="AP628" s="102" t="s">
        <v>110</v>
      </c>
      <c r="AQ628" s="102">
        <v>6.89</v>
      </c>
      <c r="AR628" s="102">
        <v>7.0</v>
      </c>
      <c r="AS628" s="102" t="s">
        <v>110</v>
      </c>
      <c r="AT628" s="99">
        <v>0.0479</v>
      </c>
      <c r="AU628" s="102" t="s">
        <v>110</v>
      </c>
      <c r="AV628" s="109" t="s">
        <v>2359</v>
      </c>
      <c r="AW628" s="102" t="s">
        <v>2356</v>
      </c>
      <c r="AX628" s="110" t="s">
        <v>1785</v>
      </c>
      <c r="AY628" s="110" t="s">
        <v>118</v>
      </c>
      <c r="AZ628" s="110" t="s">
        <v>2357</v>
      </c>
    </row>
    <row r="629">
      <c r="A629" s="38">
        <v>625.0</v>
      </c>
      <c r="B629" s="135" t="s">
        <v>2360</v>
      </c>
      <c r="C629" s="82" t="str">
        <f t="shared" si="13"/>
        <v>View</v>
      </c>
      <c r="D629" s="38" t="s">
        <v>2361</v>
      </c>
      <c r="E629" s="83">
        <v>0.0598</v>
      </c>
      <c r="F629" s="87" t="str">
        <f t="shared" si="14"/>
        <v>Muni National Long</v>
      </c>
      <c r="G629" s="71">
        <v>0.0044</v>
      </c>
      <c r="H629" s="72">
        <v>0.0014</v>
      </c>
      <c r="I629" s="72">
        <v>0.0481</v>
      </c>
      <c r="J629" s="72">
        <v>0.0436</v>
      </c>
      <c r="K629" s="72">
        <v>0.1566</v>
      </c>
      <c r="L629" s="72">
        <v>0.1196</v>
      </c>
      <c r="M629" s="72">
        <v>0.0673</v>
      </c>
      <c r="N629" s="73">
        <v>-0.3246</v>
      </c>
      <c r="O629" s="73">
        <v>0.1056</v>
      </c>
      <c r="P629" s="73">
        <v>-0.5088</v>
      </c>
      <c r="Q629" s="72">
        <v>0.1529</v>
      </c>
      <c r="R629" s="89">
        <v>0.44</v>
      </c>
      <c r="S629" s="91">
        <v>205.668488</v>
      </c>
      <c r="T629" s="93">
        <v>758.0</v>
      </c>
      <c r="U629" s="91">
        <v>4495.533867</v>
      </c>
      <c r="V629" s="95"/>
      <c r="W629" s="97">
        <v>0.0375</v>
      </c>
      <c r="X629" s="99">
        <v>0.0391</v>
      </c>
      <c r="Y629" s="100">
        <v>13.0</v>
      </c>
      <c r="Z629" s="100">
        <v>6.0</v>
      </c>
      <c r="AA629" s="97">
        <v>0.0026</v>
      </c>
      <c r="AB629" s="100">
        <v>1.01</v>
      </c>
      <c r="AC629" s="102" t="s">
        <v>2279</v>
      </c>
      <c r="AD629" s="102" t="s">
        <v>2286</v>
      </c>
      <c r="AE629" s="100" t="s">
        <v>110</v>
      </c>
      <c r="AF629" s="103">
        <v>35795.0</v>
      </c>
      <c r="AG629" s="100">
        <v>10.38</v>
      </c>
      <c r="AH629" s="100">
        <v>2.7</v>
      </c>
      <c r="AI629" s="103">
        <v>46022.0</v>
      </c>
      <c r="AJ629" s="100">
        <v>0.0325</v>
      </c>
      <c r="AK629" s="102" t="s">
        <v>1292</v>
      </c>
      <c r="AL629" s="104"/>
      <c r="AM629" s="102" t="s">
        <v>2354</v>
      </c>
      <c r="AN629" s="100">
        <v>6030.0</v>
      </c>
      <c r="AO629" s="102" t="s">
        <v>110</v>
      </c>
      <c r="AP629" s="102" t="s">
        <v>110</v>
      </c>
      <c r="AQ629" s="102">
        <v>7.40808</v>
      </c>
      <c r="AR629" s="102">
        <v>8.0</v>
      </c>
      <c r="AS629" s="102">
        <v>0.0447596</v>
      </c>
      <c r="AT629" s="99">
        <v>0.0476</v>
      </c>
      <c r="AU629" s="102" t="s">
        <v>110</v>
      </c>
      <c r="AV629" s="109" t="s">
        <v>2362</v>
      </c>
      <c r="AW629" s="102" t="s">
        <v>2356</v>
      </c>
      <c r="AX629" s="110" t="s">
        <v>1785</v>
      </c>
      <c r="AY629" s="110" t="s">
        <v>118</v>
      </c>
      <c r="AZ629" s="110" t="s">
        <v>2357</v>
      </c>
    </row>
    <row r="630">
      <c r="A630" s="38">
        <v>626.0</v>
      </c>
      <c r="B630" s="135" t="s">
        <v>2363</v>
      </c>
      <c r="C630" s="82" t="str">
        <f t="shared" si="13"/>
        <v>View</v>
      </c>
      <c r="D630" s="38" t="s">
        <v>2364</v>
      </c>
      <c r="E630" s="83">
        <v>0.0588</v>
      </c>
      <c r="F630" s="87" t="str">
        <f t="shared" si="14"/>
        <v>Muni National Long</v>
      </c>
      <c r="G630" s="71">
        <v>9.0E-4</v>
      </c>
      <c r="H630" s="72">
        <v>0.0014</v>
      </c>
      <c r="I630" s="72">
        <v>0.0526</v>
      </c>
      <c r="J630" s="72">
        <v>0.0389</v>
      </c>
      <c r="K630" s="72">
        <v>0.1558</v>
      </c>
      <c r="L630" s="72">
        <v>0.1413</v>
      </c>
      <c r="M630" s="72">
        <v>0.0694</v>
      </c>
      <c r="N630" s="73">
        <v>-0.2689</v>
      </c>
      <c r="O630" s="73">
        <v>0.1007</v>
      </c>
      <c r="P630" s="73">
        <v>-0.4231</v>
      </c>
      <c r="Q630" s="72">
        <v>0.1711</v>
      </c>
      <c r="R630" s="89">
        <v>0.41</v>
      </c>
      <c r="S630" s="91">
        <v>255.942231</v>
      </c>
      <c r="T630" s="93">
        <v>3246.0</v>
      </c>
      <c r="U630" s="91">
        <v>16713.13088</v>
      </c>
      <c r="V630" s="95"/>
      <c r="W630" s="97">
        <v>0.0431</v>
      </c>
      <c r="X630" s="99">
        <v>0.0405</v>
      </c>
      <c r="Y630" s="100">
        <v>27.0</v>
      </c>
      <c r="Z630" s="100">
        <v>9.0</v>
      </c>
      <c r="AA630" s="97">
        <v>0.003</v>
      </c>
      <c r="AB630" s="100">
        <v>1.19</v>
      </c>
      <c r="AC630" s="102" t="s">
        <v>2279</v>
      </c>
      <c r="AD630" s="102" t="s">
        <v>2286</v>
      </c>
      <c r="AE630" s="100" t="s">
        <v>110</v>
      </c>
      <c r="AF630" s="103">
        <v>37207.0</v>
      </c>
      <c r="AG630" s="100">
        <v>15.47</v>
      </c>
      <c r="AH630" s="100">
        <v>2.25</v>
      </c>
      <c r="AI630" s="103">
        <v>46022.0</v>
      </c>
      <c r="AJ630" s="100">
        <v>0.0368</v>
      </c>
      <c r="AK630" s="102" t="s">
        <v>1292</v>
      </c>
      <c r="AL630" s="104"/>
      <c r="AM630" s="102" t="s">
        <v>2354</v>
      </c>
      <c r="AN630" s="100">
        <v>6030.0</v>
      </c>
      <c r="AO630" s="102" t="s">
        <v>110</v>
      </c>
      <c r="AP630" s="102" t="s">
        <v>110</v>
      </c>
      <c r="AQ630" s="102">
        <v>8.34</v>
      </c>
      <c r="AR630" s="102">
        <v>11.0</v>
      </c>
      <c r="AS630" s="102">
        <v>0.0442</v>
      </c>
      <c r="AT630" s="99">
        <v>0.0486</v>
      </c>
      <c r="AU630" s="102" t="s">
        <v>110</v>
      </c>
      <c r="AV630" s="109" t="s">
        <v>2365</v>
      </c>
      <c r="AW630" s="102" t="s">
        <v>2356</v>
      </c>
      <c r="AX630" s="110" t="s">
        <v>1785</v>
      </c>
      <c r="AY630" s="110" t="s">
        <v>118</v>
      </c>
      <c r="AZ630" s="110" t="s">
        <v>2357</v>
      </c>
    </row>
    <row r="631">
      <c r="A631" s="38">
        <v>627.0</v>
      </c>
      <c r="B631" s="135" t="s">
        <v>2366</v>
      </c>
      <c r="C631" s="82" t="str">
        <f t="shared" si="13"/>
        <v>View</v>
      </c>
      <c r="D631" s="38" t="s">
        <v>2367</v>
      </c>
      <c r="E631" s="83">
        <v>0.2852</v>
      </c>
      <c r="F631" s="87" t="str">
        <f t="shared" si="14"/>
        <v>Muni National Long</v>
      </c>
      <c r="G631" s="71">
        <v>0.0344</v>
      </c>
      <c r="H631" s="72">
        <v>-0.0032</v>
      </c>
      <c r="I631" s="72">
        <v>0.1182</v>
      </c>
      <c r="J631" s="72">
        <v>0.1143</v>
      </c>
      <c r="K631" s="72">
        <v>0.2624</v>
      </c>
      <c r="L631" s="72">
        <v>0.3833</v>
      </c>
      <c r="M631" s="72">
        <v>0.0754</v>
      </c>
      <c r="N631" s="73">
        <v>-0.1215</v>
      </c>
      <c r="O631" s="73">
        <v>0.5263</v>
      </c>
      <c r="P631" s="73">
        <v>-0.1873</v>
      </c>
      <c r="Q631" s="72">
        <v>0.3833</v>
      </c>
      <c r="R631" s="89">
        <v>0.2</v>
      </c>
      <c r="S631" s="91" t="s">
        <v>110</v>
      </c>
      <c r="T631" s="93">
        <v>531.0</v>
      </c>
      <c r="U631" s="91">
        <v>391.217036</v>
      </c>
      <c r="V631" s="95"/>
      <c r="W631" s="97">
        <v>0.0</v>
      </c>
      <c r="X631" s="99">
        <v>0.0738</v>
      </c>
      <c r="Y631" s="100">
        <v>72.0</v>
      </c>
      <c r="Z631" s="100">
        <v>53.0</v>
      </c>
      <c r="AA631" s="97">
        <v>0.0071</v>
      </c>
      <c r="AB631" s="100">
        <v>2.32</v>
      </c>
      <c r="AC631" s="102" t="s">
        <v>2279</v>
      </c>
      <c r="AD631" s="102" t="s">
        <v>2368</v>
      </c>
      <c r="AE631" s="100" t="s">
        <v>110</v>
      </c>
      <c r="AF631" s="103">
        <v>34208.0</v>
      </c>
      <c r="AG631" s="100">
        <v>16.01</v>
      </c>
      <c r="AH631" s="100">
        <v>4.81</v>
      </c>
      <c r="AI631" s="103">
        <v>46007.0</v>
      </c>
      <c r="AJ631" s="100">
        <v>0.0559</v>
      </c>
      <c r="AK631" s="102" t="s">
        <v>160</v>
      </c>
      <c r="AL631" s="102" t="s">
        <v>1011</v>
      </c>
      <c r="AM631" s="102" t="s">
        <v>2354</v>
      </c>
      <c r="AN631" s="100">
        <v>6030.0</v>
      </c>
      <c r="AO631" s="102" t="s">
        <v>110</v>
      </c>
      <c r="AP631" s="102" t="s">
        <v>110</v>
      </c>
      <c r="AQ631" s="102">
        <v>14.0679</v>
      </c>
      <c r="AR631" s="102">
        <v>10.0</v>
      </c>
      <c r="AS631" s="102">
        <v>0.05072</v>
      </c>
      <c r="AT631" s="99">
        <v>0.0491</v>
      </c>
      <c r="AU631" s="102" t="s">
        <v>110</v>
      </c>
      <c r="AV631" s="109" t="s">
        <v>2369</v>
      </c>
      <c r="AW631" s="102" t="s">
        <v>2356</v>
      </c>
      <c r="AX631" s="110" t="s">
        <v>1785</v>
      </c>
      <c r="AY631" s="110" t="s">
        <v>620</v>
      </c>
      <c r="AZ631" s="110" t="s">
        <v>2357</v>
      </c>
    </row>
    <row r="632">
      <c r="A632" s="38">
        <v>628.0</v>
      </c>
      <c r="B632" s="135" t="s">
        <v>2370</v>
      </c>
      <c r="C632" s="82" t="str">
        <f t="shared" si="13"/>
        <v>View</v>
      </c>
      <c r="D632" s="38" t="s">
        <v>2371</v>
      </c>
      <c r="E632" s="83">
        <v>0.1806</v>
      </c>
      <c r="F632" s="87" t="str">
        <f t="shared" si="14"/>
        <v>Muni National Long</v>
      </c>
      <c r="G632" s="71">
        <v>0.0297</v>
      </c>
      <c r="H632" s="72">
        <v>0.0024</v>
      </c>
      <c r="I632" s="72">
        <v>0.0965</v>
      </c>
      <c r="J632" s="72">
        <v>0.0976</v>
      </c>
      <c r="K632" s="72">
        <v>0.2388</v>
      </c>
      <c r="L632" s="72">
        <v>0.3572</v>
      </c>
      <c r="M632" s="72">
        <v>0.0579</v>
      </c>
      <c r="N632" s="73">
        <v>-0.1424</v>
      </c>
      <c r="O632" s="73">
        <v>0.3309</v>
      </c>
      <c r="P632" s="73">
        <v>-0.2172</v>
      </c>
      <c r="Q632" s="72">
        <v>0.3572</v>
      </c>
      <c r="R632" s="89">
        <v>0.14</v>
      </c>
      <c r="S632" s="91" t="s">
        <v>110</v>
      </c>
      <c r="T632" s="93">
        <v>504.0</v>
      </c>
      <c r="U632" s="91">
        <v>576.588377</v>
      </c>
      <c r="V632" s="95"/>
      <c r="W632" s="97">
        <v>0.0</v>
      </c>
      <c r="X632" s="99">
        <v>0.0749</v>
      </c>
      <c r="Y632" s="100">
        <v>43.0</v>
      </c>
      <c r="Z632" s="100">
        <v>50.0</v>
      </c>
      <c r="AA632" s="97">
        <v>0.0068</v>
      </c>
      <c r="AB632" s="100">
        <v>2.53</v>
      </c>
      <c r="AC632" s="102" t="s">
        <v>2279</v>
      </c>
      <c r="AD632" s="102" t="s">
        <v>2372</v>
      </c>
      <c r="AE632" s="100" t="s">
        <v>110</v>
      </c>
      <c r="AF632" s="103">
        <v>34026.0</v>
      </c>
      <c r="AG632" s="100">
        <v>10.83</v>
      </c>
      <c r="AH632" s="100">
        <v>4.81</v>
      </c>
      <c r="AI632" s="103">
        <v>46007.0</v>
      </c>
      <c r="AJ632" s="100">
        <v>0.0771</v>
      </c>
      <c r="AK632" s="102" t="s">
        <v>160</v>
      </c>
      <c r="AL632" s="102" t="s">
        <v>618</v>
      </c>
      <c r="AM632" s="102" t="s">
        <v>2354</v>
      </c>
      <c r="AN632" s="100">
        <v>6030.0</v>
      </c>
      <c r="AO632" s="102" t="s">
        <v>110</v>
      </c>
      <c r="AP632" s="102" t="s">
        <v>110</v>
      </c>
      <c r="AQ632" s="102">
        <v>13.10699</v>
      </c>
      <c r="AR632" s="102">
        <v>10.0</v>
      </c>
      <c r="AS632" s="102">
        <v>0.05025</v>
      </c>
      <c r="AT632" s="99">
        <v>0.0494</v>
      </c>
      <c r="AU632" s="102" t="s">
        <v>110</v>
      </c>
      <c r="AV632" s="109" t="s">
        <v>2373</v>
      </c>
      <c r="AW632" s="102" t="s">
        <v>2356</v>
      </c>
      <c r="AX632" s="110" t="s">
        <v>1785</v>
      </c>
      <c r="AY632" s="110" t="s">
        <v>620</v>
      </c>
      <c r="AZ632" s="110" t="s">
        <v>2357</v>
      </c>
    </row>
    <row r="633">
      <c r="A633" s="38">
        <v>629.0</v>
      </c>
      <c r="B633" s="135" t="s">
        <v>2374</v>
      </c>
      <c r="C633" s="82" t="str">
        <f t="shared" si="13"/>
        <v>View</v>
      </c>
      <c r="D633" s="38" t="s">
        <v>2375</v>
      </c>
      <c r="E633" s="83">
        <v>0.2087</v>
      </c>
      <c r="F633" s="87" t="str">
        <f t="shared" si="14"/>
        <v>Muni National Long</v>
      </c>
      <c r="G633" s="71">
        <v>0.0284</v>
      </c>
      <c r="H633" s="72">
        <v>0.0</v>
      </c>
      <c r="I633" s="72">
        <v>0.0705</v>
      </c>
      <c r="J633" s="72">
        <v>0.0768</v>
      </c>
      <c r="K633" s="72">
        <v>0.2194</v>
      </c>
      <c r="L633" s="72">
        <v>0.3194</v>
      </c>
      <c r="M633" s="72">
        <v>0.0502</v>
      </c>
      <c r="N633" s="73">
        <v>-0.1979</v>
      </c>
      <c r="O633" s="73">
        <v>0.398</v>
      </c>
      <c r="P633" s="73">
        <v>-0.3419</v>
      </c>
      <c r="Q633" s="72">
        <v>0.3265</v>
      </c>
      <c r="R633" s="89">
        <v>0.14</v>
      </c>
      <c r="S633" s="91" t="s">
        <v>110</v>
      </c>
      <c r="T633" s="93">
        <v>418.0</v>
      </c>
      <c r="U633" s="91">
        <v>586.606427</v>
      </c>
      <c r="V633" s="95"/>
      <c r="W633" s="97">
        <v>0.0646</v>
      </c>
      <c r="X633" s="99">
        <v>0.0626</v>
      </c>
      <c r="Y633" s="100">
        <v>8.0</v>
      </c>
      <c r="Z633" s="100">
        <v>22.0</v>
      </c>
      <c r="AA633" s="97">
        <v>0.0064</v>
      </c>
      <c r="AB633" s="100">
        <v>1.88</v>
      </c>
      <c r="AC633" s="102" t="s">
        <v>2279</v>
      </c>
      <c r="AD633" s="102" t="s">
        <v>2376</v>
      </c>
      <c r="AE633" s="100" t="s">
        <v>110</v>
      </c>
      <c r="AF633" s="103">
        <v>33781.0</v>
      </c>
      <c r="AG633" s="100">
        <v>14.51</v>
      </c>
      <c r="AH633" s="100">
        <v>1.84</v>
      </c>
      <c r="AI633" s="103">
        <v>46014.0</v>
      </c>
      <c r="AJ633" s="100">
        <v>0.0545</v>
      </c>
      <c r="AK633" s="102" t="s">
        <v>160</v>
      </c>
      <c r="AL633" s="102" t="s">
        <v>618</v>
      </c>
      <c r="AM633" s="102" t="s">
        <v>2354</v>
      </c>
      <c r="AN633" s="100">
        <v>6030.0</v>
      </c>
      <c r="AO633" s="102" t="s">
        <v>110</v>
      </c>
      <c r="AP633" s="102" t="s">
        <v>110</v>
      </c>
      <c r="AQ633" s="102">
        <v>7.82068</v>
      </c>
      <c r="AR633" s="102">
        <v>9.0</v>
      </c>
      <c r="AS633" s="102">
        <v>0.038043</v>
      </c>
      <c r="AT633" s="99">
        <v>0.0486</v>
      </c>
      <c r="AU633" s="102" t="s">
        <v>110</v>
      </c>
      <c r="AV633" s="109" t="s">
        <v>2377</v>
      </c>
      <c r="AW633" s="102" t="s">
        <v>2356</v>
      </c>
      <c r="AX633" s="110" t="s">
        <v>1785</v>
      </c>
      <c r="AY633" s="110" t="s">
        <v>620</v>
      </c>
      <c r="AZ633" s="110" t="s">
        <v>2357</v>
      </c>
    </row>
    <row r="634">
      <c r="A634" s="38">
        <v>630.0</v>
      </c>
      <c r="B634" s="135" t="s">
        <v>2354</v>
      </c>
      <c r="C634" s="82" t="str">
        <f t="shared" si="13"/>
        <v>View</v>
      </c>
      <c r="D634" s="38" t="s">
        <v>2378</v>
      </c>
      <c r="E634" s="83">
        <v>-0.3095</v>
      </c>
      <c r="F634" s="87" t="str">
        <f t="shared" si="14"/>
        <v>Muni National Long</v>
      </c>
      <c r="G634" s="71">
        <v>0.0023</v>
      </c>
      <c r="H634" s="72">
        <v>0.0018</v>
      </c>
      <c r="I634" s="72">
        <v>0.0454</v>
      </c>
      <c r="J634" s="72">
        <v>0.0366</v>
      </c>
      <c r="K634" s="72">
        <v>0.0902</v>
      </c>
      <c r="L634" s="72">
        <v>0.143</v>
      </c>
      <c r="M634" s="72">
        <v>-0.0129</v>
      </c>
      <c r="N634" s="73">
        <v>-0.558</v>
      </c>
      <c r="O634" s="73">
        <v>-0.5453</v>
      </c>
      <c r="P634" s="73">
        <v>-0.8802</v>
      </c>
      <c r="Q634" s="72">
        <v>0.1542</v>
      </c>
      <c r="R634" s="89">
        <v>-0.09</v>
      </c>
      <c r="S634" s="91">
        <v>-343.445274</v>
      </c>
      <c r="T634" s="93">
        <v>1720.0</v>
      </c>
      <c r="U634" s="91">
        <v>3017.910952</v>
      </c>
      <c r="V634" s="100" t="s">
        <v>156</v>
      </c>
      <c r="W634" s="97">
        <v>0.0327</v>
      </c>
      <c r="X634" s="99">
        <v>0.0331</v>
      </c>
      <c r="Y634" s="100">
        <v>52.0</v>
      </c>
      <c r="Z634" s="100">
        <v>96.0</v>
      </c>
      <c r="AA634" s="97">
        <v>0.0028</v>
      </c>
      <c r="AB634" s="100">
        <v>1.12</v>
      </c>
      <c r="AC634" s="102" t="s">
        <v>2279</v>
      </c>
      <c r="AD634" s="102" t="s">
        <v>1271</v>
      </c>
      <c r="AE634" s="100" t="s">
        <v>110</v>
      </c>
      <c r="AF634" s="103">
        <v>39336.0</v>
      </c>
      <c r="AG634" s="100">
        <v>18.32</v>
      </c>
      <c r="AH634" s="100">
        <v>4.17</v>
      </c>
      <c r="AI634" s="103">
        <v>46009.0</v>
      </c>
      <c r="AJ634" s="100">
        <v>0.1345</v>
      </c>
      <c r="AK634" s="102" t="s">
        <v>160</v>
      </c>
      <c r="AL634" s="102" t="s">
        <v>129</v>
      </c>
      <c r="AM634" s="102" t="s">
        <v>2354</v>
      </c>
      <c r="AN634" s="100">
        <v>6030.0</v>
      </c>
      <c r="AO634" s="102" t="s">
        <v>110</v>
      </c>
      <c r="AP634" s="102" t="s">
        <v>110</v>
      </c>
      <c r="AQ634" s="102">
        <v>6.69</v>
      </c>
      <c r="AR634" s="102">
        <v>5.0</v>
      </c>
      <c r="AS634" s="102">
        <v>0.0373</v>
      </c>
      <c r="AT634" s="99">
        <v>0.0448</v>
      </c>
      <c r="AU634" s="102" t="s">
        <v>110</v>
      </c>
      <c r="AV634" s="109" t="s">
        <v>2379</v>
      </c>
      <c r="AW634" s="102" t="s">
        <v>2356</v>
      </c>
      <c r="AX634" s="110" t="s">
        <v>1785</v>
      </c>
      <c r="AY634" s="110" t="s">
        <v>132</v>
      </c>
      <c r="AZ634" s="110" t="s">
        <v>2357</v>
      </c>
    </row>
    <row r="635">
      <c r="A635" s="38">
        <v>631.0</v>
      </c>
      <c r="B635" s="135" t="s">
        <v>2380</v>
      </c>
      <c r="C635" s="82" t="str">
        <f t="shared" si="13"/>
        <v>View</v>
      </c>
      <c r="D635" s="38" t="s">
        <v>2381</v>
      </c>
      <c r="E635" s="83">
        <v>-0.4243</v>
      </c>
      <c r="F635" s="87" t="str">
        <f t="shared" si="14"/>
        <v>Muni Single State Short</v>
      </c>
      <c r="G635" s="71">
        <v>0.005</v>
      </c>
      <c r="H635" s="72">
        <v>0.0013</v>
      </c>
      <c r="I635" s="72">
        <v>0.0277</v>
      </c>
      <c r="J635" s="72">
        <v>0.0448</v>
      </c>
      <c r="K635" s="72">
        <v>0.1126</v>
      </c>
      <c r="L635" s="72">
        <v>0.0555</v>
      </c>
      <c r="M635" s="72">
        <v>0.0712</v>
      </c>
      <c r="N635" s="73">
        <v>-0.6198</v>
      </c>
      <c r="O635" s="73">
        <v>-0.8088</v>
      </c>
      <c r="P635" s="73">
        <v>-0.996</v>
      </c>
      <c r="Q635" s="72">
        <v>0.0727</v>
      </c>
      <c r="R635" s="89">
        <v>0.96</v>
      </c>
      <c r="S635" s="91">
        <v>7.425604</v>
      </c>
      <c r="T635" s="93">
        <v>281.0</v>
      </c>
      <c r="U635" s="91">
        <v>341.216739</v>
      </c>
      <c r="V635" s="95"/>
      <c r="W635" s="97">
        <v>0.0262</v>
      </c>
      <c r="X635" s="99">
        <v>0.0248</v>
      </c>
      <c r="Y635" s="100">
        <v>12.0</v>
      </c>
      <c r="Z635" s="100">
        <v>16.0</v>
      </c>
      <c r="AA635" s="97">
        <v>0.0012</v>
      </c>
      <c r="AB635" s="100">
        <v>0.5</v>
      </c>
      <c r="AC635" s="102" t="s">
        <v>2279</v>
      </c>
      <c r="AD635" s="102" t="s">
        <v>2286</v>
      </c>
      <c r="AE635" s="100" t="s">
        <v>110</v>
      </c>
      <c r="AF635" s="103">
        <v>41943.0</v>
      </c>
      <c r="AG635" s="100">
        <v>16.18</v>
      </c>
      <c r="AH635" s="100">
        <v>0.33</v>
      </c>
      <c r="AI635" s="103">
        <v>46022.0</v>
      </c>
      <c r="AJ635" s="100">
        <v>0.0214</v>
      </c>
      <c r="AK635" s="102" t="s">
        <v>1292</v>
      </c>
      <c r="AL635" s="104"/>
      <c r="AM635" s="102" t="s">
        <v>2309</v>
      </c>
      <c r="AN635" s="100">
        <v>6040.0</v>
      </c>
      <c r="AO635" s="102" t="s">
        <v>110</v>
      </c>
      <c r="AP635" s="102" t="s">
        <v>110</v>
      </c>
      <c r="AQ635" s="102">
        <v>3.19607</v>
      </c>
      <c r="AR635" s="102">
        <v>9.0</v>
      </c>
      <c r="AS635" s="102">
        <v>0.0336237</v>
      </c>
      <c r="AT635" s="99">
        <v>0.0432</v>
      </c>
      <c r="AU635" s="102" t="s">
        <v>110</v>
      </c>
      <c r="AV635" s="109" t="s">
        <v>2382</v>
      </c>
      <c r="AW635" s="102" t="s">
        <v>2383</v>
      </c>
      <c r="AX635" s="110" t="s">
        <v>1674</v>
      </c>
      <c r="AY635" s="110" t="s">
        <v>118</v>
      </c>
      <c r="AZ635" s="110" t="s">
        <v>2384</v>
      </c>
    </row>
    <row r="636">
      <c r="A636" s="38">
        <v>632.0</v>
      </c>
      <c r="B636" s="135" t="s">
        <v>2385</v>
      </c>
      <c r="C636" s="82" t="str">
        <f t="shared" si="13"/>
        <v>View</v>
      </c>
      <c r="D636" s="38" t="s">
        <v>2386</v>
      </c>
      <c r="E636" s="83">
        <v>-0.4184</v>
      </c>
      <c r="F636" s="87" t="str">
        <f t="shared" si="14"/>
        <v>Muni Single State Short</v>
      </c>
      <c r="G636" s="71">
        <v>0.0049</v>
      </c>
      <c r="H636" s="72">
        <v>0.0019</v>
      </c>
      <c r="I636" s="72">
        <v>0.0344</v>
      </c>
      <c r="J636" s="72">
        <v>0.049</v>
      </c>
      <c r="K636" s="72">
        <v>0.1137</v>
      </c>
      <c r="L636" s="72">
        <v>0.0494</v>
      </c>
      <c r="M636" s="72">
        <v>0.0661</v>
      </c>
      <c r="N636" s="73">
        <v>-0.6418</v>
      </c>
      <c r="O636" s="73">
        <v>-0.781</v>
      </c>
      <c r="P636" s="73">
        <v>-1.006</v>
      </c>
      <c r="Q636" s="72">
        <v>0.0684</v>
      </c>
      <c r="R636" s="89">
        <v>0.94</v>
      </c>
      <c r="S636" s="91">
        <v>17.4524</v>
      </c>
      <c r="T636" s="93">
        <v>183.0</v>
      </c>
      <c r="U636" s="91">
        <v>292.082194</v>
      </c>
      <c r="V636" s="95"/>
      <c r="W636" s="97">
        <v>0.028</v>
      </c>
      <c r="X636" s="99">
        <v>0.0322</v>
      </c>
      <c r="Y636" s="100">
        <v>1.0</v>
      </c>
      <c r="Z636" s="100">
        <v>12.0</v>
      </c>
      <c r="AA636" s="97">
        <v>0.0015</v>
      </c>
      <c r="AB636" s="100">
        <v>0.51</v>
      </c>
      <c r="AC636" s="102" t="s">
        <v>2279</v>
      </c>
      <c r="AD636" s="102" t="s">
        <v>2387</v>
      </c>
      <c r="AE636" s="100" t="s">
        <v>110</v>
      </c>
      <c r="AF636" s="103">
        <v>35521.0</v>
      </c>
      <c r="AG636" s="100">
        <v>6.92</v>
      </c>
      <c r="AH636" s="100">
        <v>0.75</v>
      </c>
      <c r="AI636" s="103">
        <v>46022.0</v>
      </c>
      <c r="AJ636" s="100">
        <v>0.0341</v>
      </c>
      <c r="AK636" s="102" t="s">
        <v>1292</v>
      </c>
      <c r="AL636" s="104"/>
      <c r="AM636" s="102" t="s">
        <v>2309</v>
      </c>
      <c r="AN636" s="100">
        <v>6040.0</v>
      </c>
      <c r="AO636" s="102" t="s">
        <v>110</v>
      </c>
      <c r="AP636" s="102" t="s">
        <v>110</v>
      </c>
      <c r="AQ636" s="102">
        <v>3.661</v>
      </c>
      <c r="AR636" s="102">
        <v>6.0</v>
      </c>
      <c r="AS636" s="102">
        <v>0.0338</v>
      </c>
      <c r="AT636" s="99">
        <v>0.0436</v>
      </c>
      <c r="AU636" s="102" t="s">
        <v>110</v>
      </c>
      <c r="AV636" s="109" t="s">
        <v>2388</v>
      </c>
      <c r="AW636" s="102" t="s">
        <v>2383</v>
      </c>
      <c r="AX636" s="110" t="s">
        <v>1674</v>
      </c>
      <c r="AY636" s="110" t="s">
        <v>118</v>
      </c>
      <c r="AZ636" s="110" t="s">
        <v>2384</v>
      </c>
    </row>
    <row r="637">
      <c r="A637" s="38">
        <v>633.0</v>
      </c>
      <c r="B637" s="135" t="s">
        <v>2389</v>
      </c>
      <c r="C637" s="82" t="str">
        <f t="shared" si="13"/>
        <v>View</v>
      </c>
      <c r="D637" s="38" t="s">
        <v>2390</v>
      </c>
      <c r="E637" s="83">
        <v>-0.3471</v>
      </c>
      <c r="F637" s="87" t="str">
        <f t="shared" si="14"/>
        <v>Muni Single State Short</v>
      </c>
      <c r="G637" s="71">
        <v>0.0083</v>
      </c>
      <c r="H637" s="72">
        <v>4.0E-4</v>
      </c>
      <c r="I637" s="72">
        <v>0.0362</v>
      </c>
      <c r="J637" s="72">
        <v>0.0355</v>
      </c>
      <c r="K637" s="72">
        <v>0.1077</v>
      </c>
      <c r="L637" s="72">
        <v>0.083</v>
      </c>
      <c r="M637" s="72">
        <v>0.0632</v>
      </c>
      <c r="N637" s="73">
        <v>-0.4994</v>
      </c>
      <c r="O637" s="73">
        <v>-0.5612</v>
      </c>
      <c r="P637" s="73">
        <v>-0.7272</v>
      </c>
      <c r="Q637" s="72">
        <v>0.1033</v>
      </c>
      <c r="R637" s="89">
        <v>0.61</v>
      </c>
      <c r="S637" s="91">
        <v>10.626061</v>
      </c>
      <c r="T637" s="93">
        <v>498.0</v>
      </c>
      <c r="U637" s="91">
        <v>1477.076886</v>
      </c>
      <c r="V637" s="95"/>
      <c r="W637" s="97">
        <v>0.0316</v>
      </c>
      <c r="X637" s="99">
        <v>0.0347</v>
      </c>
      <c r="Y637" s="100">
        <v>66.0</v>
      </c>
      <c r="Z637" s="100">
        <v>34.0</v>
      </c>
      <c r="AA637" s="97">
        <v>0.002</v>
      </c>
      <c r="AB637" s="100">
        <v>0.67</v>
      </c>
      <c r="AC637" s="102" t="s">
        <v>2279</v>
      </c>
      <c r="AD637" s="102" t="s">
        <v>2372</v>
      </c>
      <c r="AE637" s="100" t="s">
        <v>110</v>
      </c>
      <c r="AF637" s="103">
        <v>33499.0</v>
      </c>
      <c r="AG637" s="100">
        <v>6.45</v>
      </c>
      <c r="AH637" s="100">
        <v>1.67</v>
      </c>
      <c r="AI637" s="103">
        <v>46022.0</v>
      </c>
      <c r="AJ637" s="100">
        <v>0.0086</v>
      </c>
      <c r="AK637" s="102" t="s">
        <v>1292</v>
      </c>
      <c r="AL637" s="104"/>
      <c r="AM637" s="102" t="s">
        <v>2309</v>
      </c>
      <c r="AN637" s="100">
        <v>6040.0</v>
      </c>
      <c r="AO637" s="102" t="s">
        <v>110</v>
      </c>
      <c r="AP637" s="102" t="s">
        <v>110</v>
      </c>
      <c r="AQ637" s="102">
        <v>4.241</v>
      </c>
      <c r="AR637" s="102">
        <v>10.0</v>
      </c>
      <c r="AS637" s="102">
        <v>0.03992</v>
      </c>
      <c r="AT637" s="99">
        <v>0.0479</v>
      </c>
      <c r="AU637" s="102" t="s">
        <v>110</v>
      </c>
      <c r="AV637" s="109" t="s">
        <v>2391</v>
      </c>
      <c r="AW637" s="102" t="s">
        <v>2383</v>
      </c>
      <c r="AX637" s="110" t="s">
        <v>1674</v>
      </c>
      <c r="AY637" s="110" t="s">
        <v>118</v>
      </c>
      <c r="AZ637" s="110" t="s">
        <v>2384</v>
      </c>
    </row>
    <row r="638">
      <c r="A638" s="38">
        <v>634.0</v>
      </c>
      <c r="B638" s="135" t="s">
        <v>2392</v>
      </c>
      <c r="C638" s="82" t="str">
        <f t="shared" si="13"/>
        <v>View</v>
      </c>
      <c r="D638" s="38" t="s">
        <v>2393</v>
      </c>
      <c r="E638" s="83">
        <v>-0.1853</v>
      </c>
      <c r="F638" s="87" t="str">
        <f t="shared" si="14"/>
        <v>Muni Single State Interm</v>
      </c>
      <c r="G638" s="71">
        <v>0.0046</v>
      </c>
      <c r="H638" s="72">
        <v>0.0012</v>
      </c>
      <c r="I638" s="72">
        <v>0.0421</v>
      </c>
      <c r="J638" s="72">
        <v>0.047</v>
      </c>
      <c r="K638" s="72">
        <v>0.1161</v>
      </c>
      <c r="L638" s="72">
        <v>0.1055</v>
      </c>
      <c r="M638" s="72">
        <v>0.0502</v>
      </c>
      <c r="N638" s="73">
        <v>-0.4238</v>
      </c>
      <c r="O638" s="73">
        <v>-0.3535</v>
      </c>
      <c r="P638" s="73">
        <v>-0.701</v>
      </c>
      <c r="Q638" s="72">
        <v>0.1268</v>
      </c>
      <c r="R638" s="89">
        <v>0.4</v>
      </c>
      <c r="S638" s="91">
        <v>15.05655</v>
      </c>
      <c r="T638" s="93">
        <v>232.0</v>
      </c>
      <c r="U638" s="91">
        <v>331.976396</v>
      </c>
      <c r="V638" s="95"/>
      <c r="W638" s="97">
        <v>0.0279</v>
      </c>
      <c r="X638" s="99">
        <v>0.0256</v>
      </c>
      <c r="Y638" s="100">
        <v>13.0</v>
      </c>
      <c r="Z638" s="100">
        <v>12.0</v>
      </c>
      <c r="AA638" s="97">
        <v>0.0022</v>
      </c>
      <c r="AB638" s="100">
        <v>0.93</v>
      </c>
      <c r="AC638" s="102" t="s">
        <v>2279</v>
      </c>
      <c r="AD638" s="102" t="s">
        <v>2286</v>
      </c>
      <c r="AE638" s="100" t="s">
        <v>110</v>
      </c>
      <c r="AF638" s="103">
        <v>32079.0</v>
      </c>
      <c r="AG638" s="100">
        <v>9.67</v>
      </c>
      <c r="AH638" s="100">
        <v>5.84</v>
      </c>
      <c r="AI638" s="103">
        <v>46022.0</v>
      </c>
      <c r="AJ638" s="100">
        <v>0.0236</v>
      </c>
      <c r="AK638" s="102" t="s">
        <v>1292</v>
      </c>
      <c r="AL638" s="104"/>
      <c r="AM638" s="102" t="s">
        <v>2329</v>
      </c>
      <c r="AN638" s="100">
        <v>6050.0</v>
      </c>
      <c r="AO638" s="102" t="s">
        <v>110</v>
      </c>
      <c r="AP638" s="102" t="s">
        <v>110</v>
      </c>
      <c r="AQ638" s="102">
        <v>5.69</v>
      </c>
      <c r="AR638" s="102">
        <v>7.0</v>
      </c>
      <c r="AS638" s="102" t="s">
        <v>110</v>
      </c>
      <c r="AT638" s="99">
        <v>0.0427</v>
      </c>
      <c r="AU638" s="102" t="s">
        <v>110</v>
      </c>
      <c r="AV638" s="109" t="s">
        <v>2394</v>
      </c>
      <c r="AW638" s="102" t="s">
        <v>2395</v>
      </c>
      <c r="AX638" s="110" t="s">
        <v>1785</v>
      </c>
      <c r="AY638" s="110" t="s">
        <v>118</v>
      </c>
      <c r="AZ638" s="110" t="s">
        <v>2396</v>
      </c>
    </row>
    <row r="639">
      <c r="A639" s="38">
        <v>635.0</v>
      </c>
      <c r="B639" s="135" t="s">
        <v>2397</v>
      </c>
      <c r="C639" s="82" t="str">
        <f t="shared" si="13"/>
        <v>View</v>
      </c>
      <c r="D639" s="38" t="s">
        <v>2398</v>
      </c>
      <c r="E639" s="83">
        <v>-0.2005</v>
      </c>
      <c r="F639" s="87" t="str">
        <f t="shared" si="14"/>
        <v>Muni Single State Interm</v>
      </c>
      <c r="G639" s="71">
        <v>0.0055</v>
      </c>
      <c r="H639" s="72">
        <v>4.0E-4</v>
      </c>
      <c r="I639" s="72">
        <v>0.042</v>
      </c>
      <c r="J639" s="72">
        <v>0.0403</v>
      </c>
      <c r="K639" s="72">
        <v>0.1128</v>
      </c>
      <c r="L639" s="72">
        <v>0.1175</v>
      </c>
      <c r="M639" s="72">
        <v>0.0466</v>
      </c>
      <c r="N639" s="73">
        <v>-0.4193</v>
      </c>
      <c r="O639" s="73">
        <v>-0.3406</v>
      </c>
      <c r="P639" s="73">
        <v>-0.6596</v>
      </c>
      <c r="Q639" s="72">
        <v>0.1358</v>
      </c>
      <c r="R639" s="89">
        <v>0.35</v>
      </c>
      <c r="S639" s="91">
        <v>15.38127</v>
      </c>
      <c r="T639" s="93">
        <v>119.0</v>
      </c>
      <c r="U639" s="91">
        <v>212.576512</v>
      </c>
      <c r="V639" s="95"/>
      <c r="W639" s="97">
        <v>0.0348</v>
      </c>
      <c r="X639" s="99">
        <v>0.0334</v>
      </c>
      <c r="Y639" s="100">
        <v>49.0</v>
      </c>
      <c r="Z639" s="100">
        <v>14.0</v>
      </c>
      <c r="AA639" s="97">
        <v>0.0025</v>
      </c>
      <c r="AB639" s="100">
        <v>0.95</v>
      </c>
      <c r="AC639" s="102" t="s">
        <v>2279</v>
      </c>
      <c r="AD639" s="102" t="s">
        <v>2286</v>
      </c>
      <c r="AE639" s="100" t="s">
        <v>110</v>
      </c>
      <c r="AF639" s="103">
        <v>42576.0</v>
      </c>
      <c r="AG639" s="100">
        <v>9.93</v>
      </c>
      <c r="AH639" s="100">
        <v>3.26</v>
      </c>
      <c r="AI639" s="103">
        <v>46022.0</v>
      </c>
      <c r="AJ639" s="100">
        <v>0.0305</v>
      </c>
      <c r="AK639" s="102" t="s">
        <v>1292</v>
      </c>
      <c r="AL639" s="104"/>
      <c r="AM639" s="102" t="s">
        <v>2329</v>
      </c>
      <c r="AN639" s="100">
        <v>6050.0</v>
      </c>
      <c r="AO639" s="102" t="s">
        <v>110</v>
      </c>
      <c r="AP639" s="102" t="s">
        <v>110</v>
      </c>
      <c r="AQ639" s="102">
        <v>6.41</v>
      </c>
      <c r="AR639" s="102">
        <v>8.0</v>
      </c>
      <c r="AS639" s="102" t="s">
        <v>110</v>
      </c>
      <c r="AT639" s="99">
        <v>0.0471</v>
      </c>
      <c r="AU639" s="102" t="s">
        <v>110</v>
      </c>
      <c r="AV639" s="109" t="s">
        <v>2399</v>
      </c>
      <c r="AW639" s="102" t="s">
        <v>2395</v>
      </c>
      <c r="AX639" s="110" t="s">
        <v>1785</v>
      </c>
      <c r="AY639" s="110" t="s">
        <v>118</v>
      </c>
      <c r="AZ639" s="110" t="s">
        <v>2396</v>
      </c>
    </row>
    <row r="640">
      <c r="A640" s="38">
        <v>636.0</v>
      </c>
      <c r="B640" s="135" t="s">
        <v>2400</v>
      </c>
      <c r="C640" s="82" t="str">
        <f t="shared" si="13"/>
        <v>View</v>
      </c>
      <c r="D640" s="38" t="s">
        <v>2401</v>
      </c>
      <c r="E640" s="83">
        <v>-0.1803</v>
      </c>
      <c r="F640" s="87" t="str">
        <f t="shared" si="14"/>
        <v>Muni Single State Interm</v>
      </c>
      <c r="G640" s="71">
        <v>0.0058</v>
      </c>
      <c r="H640" s="72">
        <v>0.0021</v>
      </c>
      <c r="I640" s="72">
        <v>0.0505</v>
      </c>
      <c r="J640" s="72">
        <v>0.0255</v>
      </c>
      <c r="K640" s="72">
        <v>0.1087</v>
      </c>
      <c r="L640" s="72">
        <v>0.1414</v>
      </c>
      <c r="M640" s="72">
        <v>0.0263</v>
      </c>
      <c r="N640" s="73">
        <v>-0.4111</v>
      </c>
      <c r="O640" s="73">
        <v>-0.3104</v>
      </c>
      <c r="P640" s="73">
        <v>-0.6752</v>
      </c>
      <c r="Q640" s="72">
        <v>0.1492</v>
      </c>
      <c r="R640" s="89">
        <v>0.17</v>
      </c>
      <c r="S640" s="91">
        <v>-35.917865</v>
      </c>
      <c r="T640" s="93">
        <v>173.0</v>
      </c>
      <c r="U640" s="91">
        <v>456.907332</v>
      </c>
      <c r="V640" s="95"/>
      <c r="W640" s="97">
        <v>0.0358</v>
      </c>
      <c r="X640" s="99">
        <v>0.0317</v>
      </c>
      <c r="Y640" s="100">
        <v>98.0</v>
      </c>
      <c r="Z640" s="100">
        <v>18.0</v>
      </c>
      <c r="AA640" s="97">
        <v>0.0037</v>
      </c>
      <c r="AB640" s="100">
        <v>1.16</v>
      </c>
      <c r="AC640" s="102" t="s">
        <v>2279</v>
      </c>
      <c r="AD640" s="102" t="s">
        <v>2286</v>
      </c>
      <c r="AE640" s="100" t="s">
        <v>110</v>
      </c>
      <c r="AF640" s="103">
        <v>33156.0</v>
      </c>
      <c r="AG640" s="100">
        <v>6.51</v>
      </c>
      <c r="AH640" s="100">
        <v>4.84</v>
      </c>
      <c r="AI640" s="103">
        <v>46022.0</v>
      </c>
      <c r="AJ640" s="100">
        <v>0.0284</v>
      </c>
      <c r="AK640" s="102" t="s">
        <v>1292</v>
      </c>
      <c r="AL640" s="104"/>
      <c r="AM640" s="102" t="s">
        <v>2329</v>
      </c>
      <c r="AN640" s="100">
        <v>6050.0</v>
      </c>
      <c r="AO640" s="102" t="s">
        <v>110</v>
      </c>
      <c r="AP640" s="102" t="s">
        <v>110</v>
      </c>
      <c r="AQ640" s="102">
        <v>7.97</v>
      </c>
      <c r="AR640" s="102">
        <v>8.0</v>
      </c>
      <c r="AS640" s="102">
        <v>0.0469</v>
      </c>
      <c r="AT640" s="99">
        <v>0.0464</v>
      </c>
      <c r="AU640" s="102" t="s">
        <v>110</v>
      </c>
      <c r="AV640" s="109" t="s">
        <v>2402</v>
      </c>
      <c r="AW640" s="102" t="s">
        <v>2395</v>
      </c>
      <c r="AX640" s="110" t="s">
        <v>1785</v>
      </c>
      <c r="AY640" s="110" t="s">
        <v>118</v>
      </c>
      <c r="AZ640" s="110" t="s">
        <v>2396</v>
      </c>
    </row>
    <row r="641">
      <c r="A641" s="38">
        <v>637.0</v>
      </c>
      <c r="B641" s="135" t="s">
        <v>2403</v>
      </c>
      <c r="C641" s="82" t="str">
        <f t="shared" si="13"/>
        <v>View</v>
      </c>
      <c r="D641" s="38" t="s">
        <v>2404</v>
      </c>
      <c r="E641" s="83">
        <v>-0.0766</v>
      </c>
      <c r="F641" s="87" t="str">
        <f t="shared" si="14"/>
        <v>Muni Single State Long</v>
      </c>
      <c r="G641" s="71">
        <v>0.0041</v>
      </c>
      <c r="H641" s="72">
        <v>0.0023</v>
      </c>
      <c r="I641" s="72">
        <v>0.0514</v>
      </c>
      <c r="J641" s="72">
        <v>0.0373</v>
      </c>
      <c r="K641" s="72">
        <v>0.1324</v>
      </c>
      <c r="L641" s="72">
        <v>0.124</v>
      </c>
      <c r="M641" s="72">
        <v>0.0639</v>
      </c>
      <c r="N641" s="73">
        <v>-0.3323</v>
      </c>
      <c r="O641" s="73">
        <v>-0.1299</v>
      </c>
      <c r="P641" s="73">
        <v>-0.528</v>
      </c>
      <c r="Q641" s="72">
        <v>0.1426</v>
      </c>
      <c r="R641" s="89">
        <v>0.44</v>
      </c>
      <c r="S641" s="91">
        <v>28.883179</v>
      </c>
      <c r="T641" s="93">
        <v>628.0</v>
      </c>
      <c r="U641" s="91">
        <v>2417.741079</v>
      </c>
      <c r="V641" s="95"/>
      <c r="W641" s="97">
        <v>0.038</v>
      </c>
      <c r="X641" s="99">
        <v>0.0352</v>
      </c>
      <c r="Y641" s="100">
        <v>13.0</v>
      </c>
      <c r="Z641" s="100">
        <v>4.0</v>
      </c>
      <c r="AA641" s="97">
        <v>0.0028</v>
      </c>
      <c r="AB641" s="100">
        <v>1.05</v>
      </c>
      <c r="AC641" s="102" t="s">
        <v>2279</v>
      </c>
      <c r="AD641" s="102" t="s">
        <v>2286</v>
      </c>
      <c r="AE641" s="100" t="s">
        <v>110</v>
      </c>
      <c r="AF641" s="103">
        <v>42922.0</v>
      </c>
      <c r="AG641" s="100">
        <v>5.17</v>
      </c>
      <c r="AH641" s="100">
        <v>0.59</v>
      </c>
      <c r="AI641" s="103">
        <v>46022.0</v>
      </c>
      <c r="AJ641" s="100">
        <v>0.0322</v>
      </c>
      <c r="AK641" s="102" t="s">
        <v>1292</v>
      </c>
      <c r="AL641" s="104"/>
      <c r="AM641" s="102" t="s">
        <v>2354</v>
      </c>
      <c r="AN641" s="100">
        <v>6060.0</v>
      </c>
      <c r="AO641" s="102" t="s">
        <v>110</v>
      </c>
      <c r="AP641" s="102" t="s">
        <v>110</v>
      </c>
      <c r="AQ641" s="102">
        <v>7.95095</v>
      </c>
      <c r="AR641" s="102">
        <v>9.0</v>
      </c>
      <c r="AS641" s="102" t="s">
        <v>110</v>
      </c>
      <c r="AT641" s="99">
        <v>0.0465</v>
      </c>
      <c r="AU641" s="102" t="s">
        <v>110</v>
      </c>
      <c r="AV641" s="109" t="s">
        <v>2405</v>
      </c>
      <c r="AW641" s="102" t="s">
        <v>2406</v>
      </c>
      <c r="AX641" s="110" t="s">
        <v>1785</v>
      </c>
      <c r="AY641" s="110" t="s">
        <v>118</v>
      </c>
      <c r="AZ641" s="110" t="s">
        <v>2407</v>
      </c>
    </row>
    <row r="642">
      <c r="A642" s="38">
        <v>638.0</v>
      </c>
      <c r="B642" s="135" t="s">
        <v>2408</v>
      </c>
      <c r="C642" s="82" t="str">
        <f t="shared" si="13"/>
        <v>View</v>
      </c>
      <c r="D642" s="38" t="s">
        <v>2409</v>
      </c>
      <c r="E642" s="83">
        <v>-0.0389</v>
      </c>
      <c r="F642" s="87" t="str">
        <f t="shared" si="14"/>
        <v>Muni Single State Long</v>
      </c>
      <c r="G642" s="71">
        <v>0.0056</v>
      </c>
      <c r="H642" s="72">
        <v>0.0012</v>
      </c>
      <c r="I642" s="72">
        <v>0.0489</v>
      </c>
      <c r="J642" s="72">
        <v>0.0366</v>
      </c>
      <c r="K642" s="72">
        <v>0.1354</v>
      </c>
      <c r="L642" s="72">
        <v>0.1268</v>
      </c>
      <c r="M642" s="72">
        <v>0.0512</v>
      </c>
      <c r="N642" s="73">
        <v>-0.3543</v>
      </c>
      <c r="O642" s="73">
        <v>-0.0666</v>
      </c>
      <c r="P642" s="73">
        <v>-0.5709</v>
      </c>
      <c r="Q642" s="72">
        <v>0.1517</v>
      </c>
      <c r="R642" s="89">
        <v>0.34</v>
      </c>
      <c r="S642" s="91">
        <v>3.24202</v>
      </c>
      <c r="T642" s="93">
        <v>292.0</v>
      </c>
      <c r="U642" s="91">
        <v>520.26762</v>
      </c>
      <c r="V642" s="95"/>
      <c r="W642" s="97">
        <v>0.0366</v>
      </c>
      <c r="X642" s="99">
        <v>0.0346</v>
      </c>
      <c r="Y642" s="100">
        <v>18.0</v>
      </c>
      <c r="Z642" s="100">
        <v>3.0</v>
      </c>
      <c r="AA642" s="97">
        <v>0.0028</v>
      </c>
      <c r="AB642" s="100">
        <v>1.09</v>
      </c>
      <c r="AC642" s="102" t="s">
        <v>2279</v>
      </c>
      <c r="AD642" s="102" t="s">
        <v>2286</v>
      </c>
      <c r="AE642" s="100" t="s">
        <v>110</v>
      </c>
      <c r="AF642" s="103">
        <v>34059.0</v>
      </c>
      <c r="AG642" s="100">
        <v>5.26</v>
      </c>
      <c r="AH642" s="100">
        <v>0.67</v>
      </c>
      <c r="AI642" s="103">
        <v>46022.0</v>
      </c>
      <c r="AJ642" s="100">
        <v>0.035</v>
      </c>
      <c r="AK642" s="102" t="s">
        <v>1292</v>
      </c>
      <c r="AL642" s="104"/>
      <c r="AM642" s="102" t="s">
        <v>2354</v>
      </c>
      <c r="AN642" s="100">
        <v>6060.0</v>
      </c>
      <c r="AO642" s="102" t="s">
        <v>110</v>
      </c>
      <c r="AP642" s="102" t="s">
        <v>110</v>
      </c>
      <c r="AQ642" s="102">
        <v>7.68679</v>
      </c>
      <c r="AR642" s="102">
        <v>8.0</v>
      </c>
      <c r="AS642" s="102" t="s">
        <v>110</v>
      </c>
      <c r="AT642" s="99">
        <v>0.0465</v>
      </c>
      <c r="AU642" s="102" t="s">
        <v>110</v>
      </c>
      <c r="AV642" s="109" t="s">
        <v>2410</v>
      </c>
      <c r="AW642" s="102" t="s">
        <v>2406</v>
      </c>
      <c r="AX642" s="110" t="s">
        <v>1785</v>
      </c>
      <c r="AY642" s="110" t="s">
        <v>118</v>
      </c>
      <c r="AZ642" s="110" t="s">
        <v>2407</v>
      </c>
    </row>
    <row r="643">
      <c r="A643" s="38">
        <v>639.0</v>
      </c>
      <c r="B643" s="135" t="s">
        <v>2411</v>
      </c>
      <c r="C643" s="82" t="str">
        <f t="shared" si="13"/>
        <v>View</v>
      </c>
      <c r="D643" s="38" t="s">
        <v>2412</v>
      </c>
      <c r="E643" s="83">
        <v>-0.0483</v>
      </c>
      <c r="F643" s="87" t="str">
        <f t="shared" si="14"/>
        <v>Muni Single State Long</v>
      </c>
      <c r="G643" s="71">
        <v>0.0082</v>
      </c>
      <c r="H643" s="72">
        <v>0.0014</v>
      </c>
      <c r="I643" s="72">
        <v>0.0491</v>
      </c>
      <c r="J643" s="72">
        <v>0.0259</v>
      </c>
      <c r="K643" s="72">
        <v>0.1313</v>
      </c>
      <c r="L643" s="72">
        <v>0.1553</v>
      </c>
      <c r="M643" s="72">
        <v>0.0425</v>
      </c>
      <c r="N643" s="73">
        <v>-0.3429</v>
      </c>
      <c r="O643" s="73">
        <v>-0.0815</v>
      </c>
      <c r="P643" s="73">
        <v>-0.5434</v>
      </c>
      <c r="Q643" s="72">
        <v>0.1582</v>
      </c>
      <c r="R643" s="89">
        <v>0.27</v>
      </c>
      <c r="S643" s="91">
        <v>-1.78931</v>
      </c>
      <c r="T643" s="93">
        <v>159.0</v>
      </c>
      <c r="U643" s="91">
        <v>243.747334</v>
      </c>
      <c r="V643" s="95"/>
      <c r="W643" s="97">
        <v>0.0352</v>
      </c>
      <c r="X643" s="99">
        <v>0.0358</v>
      </c>
      <c r="Y643" s="100">
        <v>75.0</v>
      </c>
      <c r="Z643" s="100">
        <v>5.0</v>
      </c>
      <c r="AA643" s="97">
        <v>0.0033</v>
      </c>
      <c r="AB643" s="100">
        <v>1.19</v>
      </c>
      <c r="AC643" s="102" t="s">
        <v>2279</v>
      </c>
      <c r="AD643" s="102" t="s">
        <v>2286</v>
      </c>
      <c r="AE643" s="100" t="s">
        <v>110</v>
      </c>
      <c r="AF643" s="103">
        <v>31890.0</v>
      </c>
      <c r="AG643" s="100">
        <v>18.48</v>
      </c>
      <c r="AH643" s="100">
        <v>2.59</v>
      </c>
      <c r="AI643" s="103">
        <v>46022.0</v>
      </c>
      <c r="AJ643" s="100">
        <v>0.0322</v>
      </c>
      <c r="AK643" s="102" t="s">
        <v>1292</v>
      </c>
      <c r="AL643" s="104"/>
      <c r="AM643" s="102" t="s">
        <v>2354</v>
      </c>
      <c r="AN643" s="100">
        <v>6060.0</v>
      </c>
      <c r="AO643" s="102" t="s">
        <v>110</v>
      </c>
      <c r="AP643" s="102" t="s">
        <v>110</v>
      </c>
      <c r="AQ643" s="102">
        <v>8.56</v>
      </c>
      <c r="AR643" s="102">
        <v>10.0</v>
      </c>
      <c r="AS643" s="102">
        <v>0.0489</v>
      </c>
      <c r="AT643" s="99">
        <v>0.0486</v>
      </c>
      <c r="AU643" s="102" t="s">
        <v>110</v>
      </c>
      <c r="AV643" s="109" t="s">
        <v>2413</v>
      </c>
      <c r="AW643" s="102" t="s">
        <v>2406</v>
      </c>
      <c r="AX643" s="110" t="s">
        <v>1785</v>
      </c>
      <c r="AY643" s="110" t="s">
        <v>118</v>
      </c>
      <c r="AZ643" s="110" t="s">
        <v>2407</v>
      </c>
    </row>
    <row r="644">
      <c r="A644" s="38">
        <v>640.0</v>
      </c>
      <c r="B644" s="135" t="s">
        <v>2414</v>
      </c>
      <c r="C644" s="82" t="str">
        <f t="shared" si="13"/>
        <v>View</v>
      </c>
      <c r="D644" s="38" t="s">
        <v>2415</v>
      </c>
      <c r="E644" s="83">
        <v>0.1755</v>
      </c>
      <c r="F644" s="87" t="str">
        <f t="shared" si="14"/>
        <v>Muni Single State Long</v>
      </c>
      <c r="G644" s="71">
        <v>0.0334</v>
      </c>
      <c r="H644" s="72">
        <v>9.0E-4</v>
      </c>
      <c r="I644" s="72">
        <v>0.0924</v>
      </c>
      <c r="J644" s="72">
        <v>0.0953</v>
      </c>
      <c r="K644" s="72">
        <v>0.2007</v>
      </c>
      <c r="L644" s="72">
        <v>0.3458</v>
      </c>
      <c r="M644" s="72">
        <v>0.0214</v>
      </c>
      <c r="N644" s="73">
        <v>-0.1988</v>
      </c>
      <c r="O644" s="73">
        <v>0.3268</v>
      </c>
      <c r="P644" s="73">
        <v>-0.2903</v>
      </c>
      <c r="Q644" s="72">
        <v>0.3458</v>
      </c>
      <c r="R644" s="89">
        <v>0.07</v>
      </c>
      <c r="S644" s="91" t="s">
        <v>110</v>
      </c>
      <c r="T644" s="93">
        <v>155.0</v>
      </c>
      <c r="U644" s="91">
        <v>345.25982</v>
      </c>
      <c r="V644" s="95"/>
      <c r="W644" s="97">
        <v>0.0</v>
      </c>
      <c r="X644" s="99">
        <v>0.0557</v>
      </c>
      <c r="Y644" s="100">
        <v>25.0</v>
      </c>
      <c r="Z644" s="100">
        <v>1.0</v>
      </c>
      <c r="AA644" s="97">
        <v>0.0061</v>
      </c>
      <c r="AB644" s="100">
        <v>2.04</v>
      </c>
      <c r="AC644" s="102" t="s">
        <v>2279</v>
      </c>
      <c r="AD644" s="102" t="s">
        <v>2286</v>
      </c>
      <c r="AE644" s="100" t="s">
        <v>110</v>
      </c>
      <c r="AF644" s="103">
        <v>33907.0</v>
      </c>
      <c r="AG644" s="100">
        <v>19.27</v>
      </c>
      <c r="AH644" s="100">
        <v>2.42</v>
      </c>
      <c r="AI644" s="103">
        <v>46013.0</v>
      </c>
      <c r="AJ644" s="100">
        <v>0.0545</v>
      </c>
      <c r="AK644" s="102" t="s">
        <v>160</v>
      </c>
      <c r="AL644" s="102" t="s">
        <v>618</v>
      </c>
      <c r="AM644" s="102" t="s">
        <v>2354</v>
      </c>
      <c r="AN644" s="100">
        <v>6060.0</v>
      </c>
      <c r="AO644" s="102" t="s">
        <v>110</v>
      </c>
      <c r="AP644" s="102" t="s">
        <v>110</v>
      </c>
      <c r="AQ644" s="102" t="s">
        <v>110</v>
      </c>
      <c r="AR644" s="102">
        <v>7.0</v>
      </c>
      <c r="AS644" s="102" t="s">
        <v>110</v>
      </c>
      <c r="AT644" s="99">
        <v>0.0476</v>
      </c>
      <c r="AU644" s="102" t="s">
        <v>110</v>
      </c>
      <c r="AV644" s="109" t="s">
        <v>2416</v>
      </c>
      <c r="AW644" s="102" t="s">
        <v>2406</v>
      </c>
      <c r="AX644" s="110" t="s">
        <v>1785</v>
      </c>
      <c r="AY644" s="110" t="s">
        <v>620</v>
      </c>
      <c r="AZ644" s="110" t="s">
        <v>2407</v>
      </c>
    </row>
    <row r="645">
      <c r="A645" s="38">
        <v>641.0</v>
      </c>
      <c r="B645" s="135" t="s">
        <v>2417</v>
      </c>
      <c r="C645" s="82" t="str">
        <f t="shared" si="13"/>
        <v>View</v>
      </c>
      <c r="D645" s="38" t="s">
        <v>2418</v>
      </c>
      <c r="E645" s="83">
        <v>0.0452</v>
      </c>
      <c r="F645" s="87" t="str">
        <f t="shared" si="14"/>
        <v>Muni Single State Long</v>
      </c>
      <c r="G645" s="71">
        <v>0.039</v>
      </c>
      <c r="H645" s="72">
        <v>0.0018</v>
      </c>
      <c r="I645" s="72">
        <v>0.017</v>
      </c>
      <c r="J645" s="72">
        <v>-0.0583</v>
      </c>
      <c r="K645" s="72">
        <v>0.1374</v>
      </c>
      <c r="L645" s="72">
        <v>0.4423</v>
      </c>
      <c r="M645" s="72">
        <v>-0.1001</v>
      </c>
      <c r="N645" s="73">
        <v>-0.3075</v>
      </c>
      <c r="O645" s="73">
        <v>0.0752</v>
      </c>
      <c r="P645" s="73">
        <v>-0.4665</v>
      </c>
      <c r="Q645" s="72">
        <v>0.4423</v>
      </c>
      <c r="R645" s="89">
        <v>-0.24</v>
      </c>
      <c r="S645" s="91" t="s">
        <v>110</v>
      </c>
      <c r="T645" s="93">
        <v>189.0</v>
      </c>
      <c r="U645" s="91">
        <v>206.7549</v>
      </c>
      <c r="V645" s="95"/>
      <c r="W645" s="97">
        <v>0.0</v>
      </c>
      <c r="X645" s="99">
        <v>0.0754</v>
      </c>
      <c r="Y645" s="100">
        <v>50.0</v>
      </c>
      <c r="Z645" s="100">
        <v>25.0</v>
      </c>
      <c r="AA645" s="97">
        <v>0.0065</v>
      </c>
      <c r="AB645" s="100">
        <v>2.33</v>
      </c>
      <c r="AC645" s="102" t="s">
        <v>2279</v>
      </c>
      <c r="AD645" s="102" t="s">
        <v>2419</v>
      </c>
      <c r="AE645" s="100" t="s">
        <v>110</v>
      </c>
      <c r="AF645" s="103">
        <v>34046.0</v>
      </c>
      <c r="AG645" s="100">
        <v>9.59</v>
      </c>
      <c r="AH645" s="100">
        <v>2.22</v>
      </c>
      <c r="AI645" s="103">
        <v>46006.0</v>
      </c>
      <c r="AJ645" s="100">
        <v>0.065</v>
      </c>
      <c r="AK645" s="102" t="s">
        <v>160</v>
      </c>
      <c r="AL645" s="102" t="s">
        <v>618</v>
      </c>
      <c r="AM645" s="102" t="s">
        <v>2354</v>
      </c>
      <c r="AN645" s="100">
        <v>6060.0</v>
      </c>
      <c r="AO645" s="102" t="s">
        <v>110</v>
      </c>
      <c r="AP645" s="102" t="s">
        <v>110</v>
      </c>
      <c r="AQ645" s="102">
        <v>13.1</v>
      </c>
      <c r="AR645" s="102">
        <v>11.0</v>
      </c>
      <c r="AS645" s="102" t="s">
        <v>110</v>
      </c>
      <c r="AT645" s="99">
        <v>0.0482</v>
      </c>
      <c r="AU645" s="102" t="s">
        <v>110</v>
      </c>
      <c r="AV645" s="109" t="s">
        <v>2420</v>
      </c>
      <c r="AW645" s="102" t="s">
        <v>2406</v>
      </c>
      <c r="AX645" s="110" t="s">
        <v>1785</v>
      </c>
      <c r="AY645" s="110" t="s">
        <v>620</v>
      </c>
      <c r="AZ645" s="110" t="s">
        <v>2407</v>
      </c>
    </row>
    <row r="646">
      <c r="A646" s="38">
        <v>642.0</v>
      </c>
      <c r="B646" s="135" t="s">
        <v>2421</v>
      </c>
      <c r="C646" s="82" t="str">
        <f t="shared" si="13"/>
        <v>View</v>
      </c>
      <c r="D646" s="38" t="s">
        <v>2422</v>
      </c>
      <c r="E646" s="83">
        <v>-0.0666</v>
      </c>
      <c r="F646" s="87" t="str">
        <f t="shared" si="14"/>
        <v>Muni California Intermediate</v>
      </c>
      <c r="G646" s="71">
        <v>0.0045</v>
      </c>
      <c r="H646" s="72">
        <v>0.0024</v>
      </c>
      <c r="I646" s="72">
        <v>0.0478</v>
      </c>
      <c r="J646" s="72">
        <v>0.0523</v>
      </c>
      <c r="K646" s="72">
        <v>0.1421</v>
      </c>
      <c r="L646" s="72">
        <v>0.0751</v>
      </c>
      <c r="M646" s="72">
        <v>0.0846</v>
      </c>
      <c r="N646" s="73">
        <v>-0.3665</v>
      </c>
      <c r="O646" s="73">
        <v>-0.1292</v>
      </c>
      <c r="P646" s="73">
        <v>-0.6133</v>
      </c>
      <c r="Q646" s="72">
        <v>0.1066</v>
      </c>
      <c r="R646" s="89">
        <v>0.77</v>
      </c>
      <c r="S646" s="91">
        <v>73.661768</v>
      </c>
      <c r="T646" s="93">
        <v>148.0</v>
      </c>
      <c r="U646" s="91">
        <v>282.621017</v>
      </c>
      <c r="V646" s="95"/>
      <c r="W646" s="97">
        <v>0.0299</v>
      </c>
      <c r="X646" s="99">
        <v>0.0345</v>
      </c>
      <c r="Y646" s="100">
        <v>2.0</v>
      </c>
      <c r="Z646" s="100">
        <v>1.0</v>
      </c>
      <c r="AA646" s="97">
        <v>0.0021</v>
      </c>
      <c r="AB646" s="100">
        <v>0.77</v>
      </c>
      <c r="AC646" s="102" t="s">
        <v>2279</v>
      </c>
      <c r="AD646" s="102" t="s">
        <v>2286</v>
      </c>
      <c r="AE646" s="100" t="s">
        <v>110</v>
      </c>
      <c r="AF646" s="103">
        <v>36146.0</v>
      </c>
      <c r="AG646" s="100">
        <v>15.86</v>
      </c>
      <c r="AH646" s="100">
        <v>3.84</v>
      </c>
      <c r="AI646" s="103">
        <v>46022.0</v>
      </c>
      <c r="AJ646" s="100">
        <v>0.0307</v>
      </c>
      <c r="AK646" s="102" t="s">
        <v>1292</v>
      </c>
      <c r="AL646" s="104"/>
      <c r="AM646" s="102" t="s">
        <v>2329</v>
      </c>
      <c r="AN646" s="100">
        <v>6070.0</v>
      </c>
      <c r="AO646" s="102" t="s">
        <v>110</v>
      </c>
      <c r="AP646" s="102" t="s">
        <v>110</v>
      </c>
      <c r="AQ646" s="102" t="s">
        <v>110</v>
      </c>
      <c r="AR646" s="102" t="s">
        <v>110</v>
      </c>
      <c r="AS646" s="102" t="s">
        <v>110</v>
      </c>
      <c r="AT646" s="99">
        <v>0.0449</v>
      </c>
      <c r="AU646" s="102" t="s">
        <v>110</v>
      </c>
      <c r="AV646" s="109" t="s">
        <v>2423</v>
      </c>
      <c r="AW646" s="102" t="s">
        <v>2424</v>
      </c>
      <c r="AX646" s="110" t="s">
        <v>1785</v>
      </c>
      <c r="AY646" s="110" t="s">
        <v>118</v>
      </c>
      <c r="AZ646" s="110" t="s">
        <v>2425</v>
      </c>
    </row>
    <row r="647">
      <c r="A647" s="38">
        <v>643.0</v>
      </c>
      <c r="B647" s="135" t="s">
        <v>2426</v>
      </c>
      <c r="C647" s="82" t="str">
        <f t="shared" si="13"/>
        <v>View</v>
      </c>
      <c r="D647" s="38" t="s">
        <v>2427</v>
      </c>
      <c r="E647" s="83">
        <v>-0.0829</v>
      </c>
      <c r="F647" s="87" t="str">
        <f t="shared" si="14"/>
        <v>Muni California Intermediate</v>
      </c>
      <c r="G647" s="71">
        <v>0.005</v>
      </c>
      <c r="H647" s="72">
        <v>4.0E-4</v>
      </c>
      <c r="I647" s="72">
        <v>0.0449</v>
      </c>
      <c r="J647" s="72">
        <v>0.0374</v>
      </c>
      <c r="K647" s="72">
        <v>0.1326</v>
      </c>
      <c r="L647" s="72">
        <v>0.1043</v>
      </c>
      <c r="M647" s="72">
        <v>0.0669</v>
      </c>
      <c r="N647" s="73">
        <v>-0.3507</v>
      </c>
      <c r="O647" s="73">
        <v>-0.1457</v>
      </c>
      <c r="P647" s="73">
        <v>-0.551</v>
      </c>
      <c r="Q647" s="72">
        <v>0.1375</v>
      </c>
      <c r="R647" s="89">
        <v>0.49</v>
      </c>
      <c r="S647" s="91">
        <v>25.177819</v>
      </c>
      <c r="T647" s="93">
        <v>402.0</v>
      </c>
      <c r="U647" s="91">
        <v>1286.500527</v>
      </c>
      <c r="V647" s="95"/>
      <c r="W647" s="97">
        <v>0.0363</v>
      </c>
      <c r="X647" s="99">
        <v>0.0355</v>
      </c>
      <c r="Y647" s="100">
        <v>49.0</v>
      </c>
      <c r="Z647" s="100">
        <v>2.0</v>
      </c>
      <c r="AA647" s="97">
        <v>0.0024</v>
      </c>
      <c r="AB647" s="100">
        <v>0.94</v>
      </c>
      <c r="AC647" s="102" t="s">
        <v>2279</v>
      </c>
      <c r="AD647" s="102" t="s">
        <v>2286</v>
      </c>
      <c r="AE647" s="100" t="s">
        <v>110</v>
      </c>
      <c r="AF647" s="103">
        <v>39666.0</v>
      </c>
      <c r="AG647" s="100">
        <v>9.93</v>
      </c>
      <c r="AH647" s="100">
        <v>3.26</v>
      </c>
      <c r="AI647" s="103">
        <v>46022.0</v>
      </c>
      <c r="AJ647" s="100">
        <v>0.0323</v>
      </c>
      <c r="AK647" s="102" t="s">
        <v>1292</v>
      </c>
      <c r="AL647" s="104"/>
      <c r="AM647" s="102" t="s">
        <v>2329</v>
      </c>
      <c r="AN647" s="100">
        <v>6070.0</v>
      </c>
      <c r="AO647" s="102" t="s">
        <v>110</v>
      </c>
      <c r="AP647" s="102" t="s">
        <v>110</v>
      </c>
      <c r="AQ647" s="102">
        <v>6.64</v>
      </c>
      <c r="AR647" s="102">
        <v>10.0</v>
      </c>
      <c r="AS647" s="102" t="s">
        <v>110</v>
      </c>
      <c r="AT647" s="99">
        <v>0.048</v>
      </c>
      <c r="AU647" s="102" t="s">
        <v>110</v>
      </c>
      <c r="AV647" s="109" t="s">
        <v>2428</v>
      </c>
      <c r="AW647" s="102" t="s">
        <v>2424</v>
      </c>
      <c r="AX647" s="110" t="s">
        <v>1785</v>
      </c>
      <c r="AY647" s="110" t="s">
        <v>118</v>
      </c>
      <c r="AZ647" s="110" t="s">
        <v>2425</v>
      </c>
    </row>
    <row r="648">
      <c r="A648" s="38">
        <v>644.0</v>
      </c>
      <c r="B648" s="135" t="s">
        <v>2429</v>
      </c>
      <c r="C648" s="82" t="str">
        <f t="shared" si="13"/>
        <v>View</v>
      </c>
      <c r="D648" s="38" t="s">
        <v>2430</v>
      </c>
      <c r="E648" s="83">
        <v>-0.1254</v>
      </c>
      <c r="F648" s="87" t="str">
        <f t="shared" si="14"/>
        <v>Muni California Intermediate</v>
      </c>
      <c r="G648" s="71">
        <v>0.0052</v>
      </c>
      <c r="H648" s="72">
        <v>4.0E-4</v>
      </c>
      <c r="I648" s="72">
        <v>0.049</v>
      </c>
      <c r="J648" s="72">
        <v>0.0311</v>
      </c>
      <c r="K648" s="72">
        <v>0.1254</v>
      </c>
      <c r="L648" s="72">
        <v>0.0925</v>
      </c>
      <c r="M648" s="72">
        <v>0.0554</v>
      </c>
      <c r="N648" s="73">
        <v>-0.4133</v>
      </c>
      <c r="O648" s="73">
        <v>-0.2045</v>
      </c>
      <c r="P648" s="73">
        <v>-0.6519</v>
      </c>
      <c r="Q648" s="72">
        <v>0.1217</v>
      </c>
      <c r="R648" s="89">
        <v>0.46</v>
      </c>
      <c r="S648" s="91">
        <v>-5.179288</v>
      </c>
      <c r="T648" s="93">
        <v>393.0</v>
      </c>
      <c r="U648" s="91">
        <v>1017.793246</v>
      </c>
      <c r="V648" s="95"/>
      <c r="W648" s="97">
        <v>0.0354</v>
      </c>
      <c r="X648" s="99">
        <v>0.0371</v>
      </c>
      <c r="Y648" s="100">
        <v>75.0</v>
      </c>
      <c r="Z648" s="100">
        <v>13.0</v>
      </c>
      <c r="AA648" s="97">
        <v>0.0026</v>
      </c>
      <c r="AB648" s="100">
        <v>0.88</v>
      </c>
      <c r="AC648" s="102" t="s">
        <v>2279</v>
      </c>
      <c r="AD648" s="102" t="s">
        <v>2286</v>
      </c>
      <c r="AE648" s="100" t="s">
        <v>110</v>
      </c>
      <c r="AF648" s="103">
        <v>39510.0</v>
      </c>
      <c r="AG648" s="100">
        <v>12.01</v>
      </c>
      <c r="AH648" s="100">
        <v>4.38</v>
      </c>
      <c r="AI648" s="103">
        <v>46022.0</v>
      </c>
      <c r="AJ648" s="100">
        <v>0.0316</v>
      </c>
      <c r="AK648" s="102" t="s">
        <v>1292</v>
      </c>
      <c r="AL648" s="104"/>
      <c r="AM648" s="102" t="s">
        <v>2329</v>
      </c>
      <c r="AN648" s="100">
        <v>6070.0</v>
      </c>
      <c r="AO648" s="102" t="s">
        <v>110</v>
      </c>
      <c r="AP648" s="102" t="s">
        <v>110</v>
      </c>
      <c r="AQ648" s="102">
        <v>8.21</v>
      </c>
      <c r="AR648" s="102">
        <v>7.0</v>
      </c>
      <c r="AS648" s="102" t="s">
        <v>110</v>
      </c>
      <c r="AT648" s="99">
        <v>0.0454</v>
      </c>
      <c r="AU648" s="102" t="s">
        <v>110</v>
      </c>
      <c r="AV648" s="109" t="s">
        <v>2431</v>
      </c>
      <c r="AW648" s="102" t="s">
        <v>2424</v>
      </c>
      <c r="AX648" s="110" t="s">
        <v>1785</v>
      </c>
      <c r="AY648" s="110" t="s">
        <v>118</v>
      </c>
      <c r="AZ648" s="110" t="s">
        <v>2425</v>
      </c>
    </row>
    <row r="649">
      <c r="A649" s="38">
        <v>645.0</v>
      </c>
      <c r="B649" s="135" t="s">
        <v>2432</v>
      </c>
      <c r="C649" s="82" t="str">
        <f t="shared" si="13"/>
        <v>View</v>
      </c>
      <c r="D649" s="38" t="s">
        <v>2433</v>
      </c>
      <c r="E649" s="83">
        <v>0.0159</v>
      </c>
      <c r="F649" s="87" t="str">
        <f t="shared" si="14"/>
        <v>Muni California Long</v>
      </c>
      <c r="G649" s="71">
        <v>0.0044</v>
      </c>
      <c r="H649" s="72">
        <v>0.0012</v>
      </c>
      <c r="I649" s="72">
        <v>0.0499</v>
      </c>
      <c r="J649" s="72">
        <v>0.039</v>
      </c>
      <c r="K649" s="72">
        <v>0.1455</v>
      </c>
      <c r="L649" s="72">
        <v>0.1251</v>
      </c>
      <c r="M649" s="72">
        <v>0.0583</v>
      </c>
      <c r="N649" s="73">
        <v>-0.3146</v>
      </c>
      <c r="O649" s="73">
        <v>0.028</v>
      </c>
      <c r="P649" s="73">
        <v>-0.4826</v>
      </c>
      <c r="Q649" s="72">
        <v>0.163</v>
      </c>
      <c r="R649" s="89">
        <v>0.36</v>
      </c>
      <c r="S649" s="91">
        <v>84.284449</v>
      </c>
      <c r="T649" s="93">
        <v>294.0</v>
      </c>
      <c r="U649" s="91">
        <v>488.280016</v>
      </c>
      <c r="V649" s="95"/>
      <c r="W649" s="97">
        <v>0.035</v>
      </c>
      <c r="X649" s="99">
        <v>0.036</v>
      </c>
      <c r="Y649" s="100">
        <v>5.0</v>
      </c>
      <c r="Z649" s="100">
        <v>1.0</v>
      </c>
      <c r="AA649" s="97">
        <v>0.0027</v>
      </c>
      <c r="AB649" s="100">
        <v>1.14</v>
      </c>
      <c r="AC649" s="102" t="s">
        <v>2279</v>
      </c>
      <c r="AD649" s="102" t="s">
        <v>2286</v>
      </c>
      <c r="AE649" s="100" t="s">
        <v>110</v>
      </c>
      <c r="AF649" s="103">
        <v>41060.0</v>
      </c>
      <c r="AG649" s="100">
        <v>10.29</v>
      </c>
      <c r="AH649" s="100">
        <v>2.62</v>
      </c>
      <c r="AI649" s="103">
        <v>46022.0</v>
      </c>
      <c r="AJ649" s="100">
        <v>0.0341</v>
      </c>
      <c r="AK649" s="102" t="s">
        <v>1292</v>
      </c>
      <c r="AL649" s="104"/>
      <c r="AM649" s="102" t="s">
        <v>2354</v>
      </c>
      <c r="AN649" s="100">
        <v>6080.0</v>
      </c>
      <c r="AO649" s="102" t="s">
        <v>110</v>
      </c>
      <c r="AP649" s="102" t="s">
        <v>110</v>
      </c>
      <c r="AQ649" s="102">
        <v>7.45528</v>
      </c>
      <c r="AR649" s="102">
        <v>9.0</v>
      </c>
      <c r="AS649" s="102">
        <v>0.0433451</v>
      </c>
      <c r="AT649" s="99">
        <v>0.0458</v>
      </c>
      <c r="AU649" s="102" t="s">
        <v>110</v>
      </c>
      <c r="AV649" s="109" t="s">
        <v>2434</v>
      </c>
      <c r="AW649" s="102" t="s">
        <v>2435</v>
      </c>
      <c r="AX649" s="110" t="s">
        <v>1785</v>
      </c>
      <c r="AY649" s="110" t="s">
        <v>118</v>
      </c>
      <c r="AZ649" s="110" t="s">
        <v>2436</v>
      </c>
    </row>
    <row r="650">
      <c r="A650" s="38">
        <v>646.0</v>
      </c>
      <c r="B650" s="135" t="s">
        <v>2437</v>
      </c>
      <c r="C650" s="82" t="str">
        <f t="shared" si="13"/>
        <v>View</v>
      </c>
      <c r="D650" s="38" t="s">
        <v>2438</v>
      </c>
      <c r="E650" s="83">
        <v>-0.0509</v>
      </c>
      <c r="F650" s="87" t="str">
        <f t="shared" si="14"/>
        <v>Muni California Long</v>
      </c>
      <c r="G650" s="71">
        <v>9.0E-4</v>
      </c>
      <c r="H650" s="72">
        <v>4.0E-4</v>
      </c>
      <c r="I650" s="72">
        <v>0.055</v>
      </c>
      <c r="J650" s="72">
        <v>0.0384</v>
      </c>
      <c r="K650" s="72">
        <v>0.1343</v>
      </c>
      <c r="L650" s="72">
        <v>0.1268</v>
      </c>
      <c r="M650" s="72">
        <v>0.0483</v>
      </c>
      <c r="N650" s="73">
        <v>-0.3337</v>
      </c>
      <c r="O650" s="73">
        <v>-0.0902</v>
      </c>
      <c r="P650" s="73">
        <v>-0.5178</v>
      </c>
      <c r="Q650" s="72">
        <v>0.1563</v>
      </c>
      <c r="R650" s="89">
        <v>0.32</v>
      </c>
      <c r="S650" s="91">
        <v>104.298763</v>
      </c>
      <c r="T650" s="93">
        <v>1494.0</v>
      </c>
      <c r="U650" s="91">
        <v>5845.666489</v>
      </c>
      <c r="V650" s="95"/>
      <c r="W650" s="97">
        <v>0.0372</v>
      </c>
      <c r="X650" s="99">
        <v>0.0354</v>
      </c>
      <c r="Y650" s="100">
        <v>8.0</v>
      </c>
      <c r="Z650" s="100">
        <v>3.0</v>
      </c>
      <c r="AA650" s="97">
        <v>0.0029</v>
      </c>
      <c r="AB650" s="100">
        <v>1.18</v>
      </c>
      <c r="AC650" s="102" t="s">
        <v>2279</v>
      </c>
      <c r="AD650" s="102" t="s">
        <v>2286</v>
      </c>
      <c r="AE650" s="100" t="s">
        <v>110</v>
      </c>
      <c r="AF650" s="103">
        <v>37207.0</v>
      </c>
      <c r="AG650" s="100">
        <v>5.12</v>
      </c>
      <c r="AH650" s="100">
        <v>2.25</v>
      </c>
      <c r="AI650" s="103">
        <v>46022.0</v>
      </c>
      <c r="AJ650" s="100">
        <v>0.0348</v>
      </c>
      <c r="AK650" s="102" t="s">
        <v>1292</v>
      </c>
      <c r="AL650" s="104"/>
      <c r="AM650" s="102" t="s">
        <v>2354</v>
      </c>
      <c r="AN650" s="100">
        <v>6080.0</v>
      </c>
      <c r="AO650" s="102" t="s">
        <v>110</v>
      </c>
      <c r="AP650" s="102" t="s">
        <v>110</v>
      </c>
      <c r="AQ650" s="102">
        <v>8.42</v>
      </c>
      <c r="AR650" s="102">
        <v>7.0</v>
      </c>
      <c r="AS650" s="102">
        <v>0.0417</v>
      </c>
      <c r="AT650" s="99">
        <v>0.0446</v>
      </c>
      <c r="AU650" s="102" t="s">
        <v>110</v>
      </c>
      <c r="AV650" s="109" t="s">
        <v>2439</v>
      </c>
      <c r="AW650" s="102" t="s">
        <v>2435</v>
      </c>
      <c r="AX650" s="110" t="s">
        <v>1785</v>
      </c>
      <c r="AY650" s="110" t="s">
        <v>118</v>
      </c>
      <c r="AZ650" s="110" t="s">
        <v>2436</v>
      </c>
    </row>
    <row r="651">
      <c r="A651" s="38">
        <v>647.0</v>
      </c>
      <c r="B651" s="135" t="s">
        <v>2440</v>
      </c>
      <c r="C651" s="82" t="str">
        <f t="shared" si="13"/>
        <v>View</v>
      </c>
      <c r="D651" s="38" t="s">
        <v>2441</v>
      </c>
      <c r="E651" s="83">
        <v>-0.2482</v>
      </c>
      <c r="F651" s="87" t="str">
        <f t="shared" si="14"/>
        <v>Muni California Long</v>
      </c>
      <c r="G651" s="71">
        <v>0.0065</v>
      </c>
      <c r="H651" s="72">
        <v>0.0014</v>
      </c>
      <c r="I651" s="72">
        <v>0.0468</v>
      </c>
      <c r="J651" s="72">
        <v>0.0327</v>
      </c>
      <c r="K651" s="72">
        <v>0.1104</v>
      </c>
      <c r="L651" s="72">
        <v>0.1163</v>
      </c>
      <c r="M651" s="72">
        <v>0.0414</v>
      </c>
      <c r="N651" s="73">
        <v>-0.4392</v>
      </c>
      <c r="O651" s="73">
        <v>-0.4389</v>
      </c>
      <c r="P651" s="73">
        <v>-0.6621</v>
      </c>
      <c r="Q651" s="72">
        <v>0.1444</v>
      </c>
      <c r="R651" s="89">
        <v>0.29</v>
      </c>
      <c r="S651" s="91">
        <v>-91.099902</v>
      </c>
      <c r="T651" s="93">
        <v>263.0</v>
      </c>
      <c r="U651" s="91">
        <v>202.205174</v>
      </c>
      <c r="V651" s="95"/>
      <c r="W651" s="97">
        <v>0.032</v>
      </c>
      <c r="X651" s="99">
        <v>0.0322</v>
      </c>
      <c r="Y651" s="100">
        <v>39.0</v>
      </c>
      <c r="Z651" s="100">
        <v>64.0</v>
      </c>
      <c r="AA651" s="97">
        <v>0.0028</v>
      </c>
      <c r="AB651" s="100">
        <v>0.91</v>
      </c>
      <c r="AC651" s="102" t="s">
        <v>2279</v>
      </c>
      <c r="AD651" s="102" t="s">
        <v>2286</v>
      </c>
      <c r="AE651" s="100" t="s">
        <v>110</v>
      </c>
      <c r="AF651" s="103">
        <v>42906.0</v>
      </c>
      <c r="AG651" s="100">
        <v>8.54</v>
      </c>
      <c r="AH651" s="100">
        <v>1.71</v>
      </c>
      <c r="AI651" s="103">
        <v>46003.0</v>
      </c>
      <c r="AJ651" s="100">
        <v>0.136</v>
      </c>
      <c r="AK651" s="102" t="s">
        <v>160</v>
      </c>
      <c r="AL651" s="102" t="s">
        <v>279</v>
      </c>
      <c r="AM651" s="102" t="s">
        <v>2354</v>
      </c>
      <c r="AN651" s="100">
        <v>6080.0</v>
      </c>
      <c r="AO651" s="102" t="s">
        <v>110</v>
      </c>
      <c r="AP651" s="102" t="s">
        <v>110</v>
      </c>
      <c r="AQ651" s="102">
        <v>8.12</v>
      </c>
      <c r="AR651" s="102">
        <v>10.0</v>
      </c>
      <c r="AS651" s="102" t="s">
        <v>110</v>
      </c>
      <c r="AT651" s="99">
        <v>0.0466</v>
      </c>
      <c r="AU651" s="102" t="s">
        <v>110</v>
      </c>
      <c r="AV651" s="109" t="s">
        <v>2442</v>
      </c>
      <c r="AW651" s="102" t="s">
        <v>2435</v>
      </c>
      <c r="AX651" s="110" t="s">
        <v>1785</v>
      </c>
      <c r="AY651" s="110" t="s">
        <v>132</v>
      </c>
      <c r="AZ651" s="110" t="s">
        <v>2436</v>
      </c>
    </row>
    <row r="652">
      <c r="A652" s="38">
        <v>648.0</v>
      </c>
      <c r="B652" s="135" t="s">
        <v>2443</v>
      </c>
      <c r="C652" s="82" t="str">
        <f t="shared" si="13"/>
        <v>View</v>
      </c>
      <c r="D652" s="38" t="s">
        <v>2444</v>
      </c>
      <c r="E652" s="83">
        <v>0.452</v>
      </c>
      <c r="F652" s="87" t="str">
        <f t="shared" si="14"/>
        <v>Muni California Long</v>
      </c>
      <c r="G652" s="71">
        <v>0.0354</v>
      </c>
      <c r="H652" s="72">
        <v>0.0027</v>
      </c>
      <c r="I652" s="72">
        <v>0.098</v>
      </c>
      <c r="J652" s="72">
        <v>0.0768</v>
      </c>
      <c r="K652" s="72">
        <v>0.3843</v>
      </c>
      <c r="L652" s="72">
        <v>0.3854</v>
      </c>
      <c r="M652" s="72">
        <v>0.1122</v>
      </c>
      <c r="N652" s="73">
        <v>-0.0765</v>
      </c>
      <c r="O652" s="73">
        <v>0.8406</v>
      </c>
      <c r="P652" s="73">
        <v>-0.1309</v>
      </c>
      <c r="Q652" s="72">
        <v>0.3854</v>
      </c>
      <c r="R652" s="89">
        <v>0.26</v>
      </c>
      <c r="S652" s="91" t="s">
        <v>110</v>
      </c>
      <c r="T652" s="93">
        <v>350.0</v>
      </c>
      <c r="U652" s="91">
        <v>480.820871</v>
      </c>
      <c r="V652" s="95"/>
      <c r="W652" s="97">
        <v>0.0</v>
      </c>
      <c r="X652" s="99">
        <v>0.0695</v>
      </c>
      <c r="Y652" s="100">
        <v>75.0</v>
      </c>
      <c r="Z652" s="100">
        <v>1.0</v>
      </c>
      <c r="AA652" s="97">
        <v>0.0078</v>
      </c>
      <c r="AB652" s="100">
        <v>2.55</v>
      </c>
      <c r="AC652" s="102" t="s">
        <v>2279</v>
      </c>
      <c r="AD652" s="102" t="s">
        <v>2445</v>
      </c>
      <c r="AE652" s="100" t="s">
        <v>110</v>
      </c>
      <c r="AF652" s="103">
        <v>34089.0</v>
      </c>
      <c r="AG652" s="100">
        <v>14.52</v>
      </c>
      <c r="AH652" s="100">
        <v>1.75</v>
      </c>
      <c r="AI652" s="103">
        <v>46007.0</v>
      </c>
      <c r="AJ652" s="100">
        <v>0.0646</v>
      </c>
      <c r="AK652" s="102" t="s">
        <v>160</v>
      </c>
      <c r="AL652" s="102" t="s">
        <v>618</v>
      </c>
      <c r="AM652" s="102" t="s">
        <v>2354</v>
      </c>
      <c r="AN652" s="100">
        <v>6080.0</v>
      </c>
      <c r="AO652" s="102" t="s">
        <v>110</v>
      </c>
      <c r="AP652" s="102" t="s">
        <v>110</v>
      </c>
      <c r="AQ652" s="102">
        <v>15.12192</v>
      </c>
      <c r="AR652" s="102">
        <v>11.0</v>
      </c>
      <c r="AS652" s="102">
        <v>0.04881</v>
      </c>
      <c r="AT652" s="99">
        <v>0.0482</v>
      </c>
      <c r="AU652" s="102" t="s">
        <v>110</v>
      </c>
      <c r="AV652" s="109" t="s">
        <v>2446</v>
      </c>
      <c r="AW652" s="102" t="s">
        <v>2435</v>
      </c>
      <c r="AX652" s="110" t="s">
        <v>1785</v>
      </c>
      <c r="AY652" s="110" t="s">
        <v>620</v>
      </c>
      <c r="AZ652" s="110" t="s">
        <v>2436</v>
      </c>
    </row>
    <row r="653">
      <c r="A653" s="38">
        <v>649.0</v>
      </c>
      <c r="B653" s="135" t="s">
        <v>2447</v>
      </c>
      <c r="C653" s="82" t="str">
        <f t="shared" si="13"/>
        <v>View</v>
      </c>
      <c r="D653" s="38" t="s">
        <v>2448</v>
      </c>
      <c r="E653" s="83">
        <v>-0.0532</v>
      </c>
      <c r="F653" s="87" t="str">
        <f t="shared" si="14"/>
        <v>Muni California Long</v>
      </c>
      <c r="G653" s="71">
        <v>0.0055</v>
      </c>
      <c r="H653" s="72">
        <v>0.0014</v>
      </c>
      <c r="I653" s="72">
        <v>0.0475</v>
      </c>
      <c r="J653" s="72">
        <v>0.0103</v>
      </c>
      <c r="K653" s="72">
        <v>0.1274</v>
      </c>
      <c r="L653" s="72">
        <v>0.1556</v>
      </c>
      <c r="M653" s="72">
        <v>0.0457</v>
      </c>
      <c r="N653" s="73">
        <v>-0.2866</v>
      </c>
      <c r="O653" s="73">
        <v>-0.0932</v>
      </c>
      <c r="P653" s="73">
        <v>-0.4589</v>
      </c>
      <c r="Q653" s="72">
        <v>0.1808</v>
      </c>
      <c r="R653" s="89">
        <v>0.25</v>
      </c>
      <c r="S653" s="91">
        <v>-36.680327</v>
      </c>
      <c r="T653" s="93">
        <v>201.0</v>
      </c>
      <c r="U653" s="91">
        <v>262.595586</v>
      </c>
      <c r="V653" s="95"/>
      <c r="W653" s="97">
        <v>0.0415</v>
      </c>
      <c r="X653" s="99">
        <v>0.041</v>
      </c>
      <c r="Y653" s="100">
        <v>98.0</v>
      </c>
      <c r="Z653" s="100">
        <v>17.0</v>
      </c>
      <c r="AA653" s="97">
        <v>0.0037</v>
      </c>
      <c r="AB653" s="100">
        <v>1.39</v>
      </c>
      <c r="AC653" s="102" t="s">
        <v>2279</v>
      </c>
      <c r="AD653" s="102" t="s">
        <v>2286</v>
      </c>
      <c r="AE653" s="100" t="s">
        <v>110</v>
      </c>
      <c r="AF653" s="103">
        <v>41639.0</v>
      </c>
      <c r="AG653" s="100">
        <v>18.48</v>
      </c>
      <c r="AH653" s="100">
        <v>2.59</v>
      </c>
      <c r="AI653" s="103">
        <v>46022.0</v>
      </c>
      <c r="AJ653" s="100">
        <v>0.04</v>
      </c>
      <c r="AK653" s="102" t="s">
        <v>1292</v>
      </c>
      <c r="AL653" s="104"/>
      <c r="AM653" s="102" t="s">
        <v>2354</v>
      </c>
      <c r="AN653" s="100">
        <v>6080.0</v>
      </c>
      <c r="AO653" s="102" t="s">
        <v>110</v>
      </c>
      <c r="AP653" s="102" t="s">
        <v>110</v>
      </c>
      <c r="AQ653" s="102">
        <v>10.25</v>
      </c>
      <c r="AR653" s="102">
        <v>11.0</v>
      </c>
      <c r="AS653" s="102">
        <v>0.0492</v>
      </c>
      <c r="AT653" s="99">
        <v>0.0489</v>
      </c>
      <c r="AU653" s="102" t="s">
        <v>110</v>
      </c>
      <c r="AV653" s="109" t="s">
        <v>2449</v>
      </c>
      <c r="AW653" s="102" t="s">
        <v>2435</v>
      </c>
      <c r="AX653" s="110" t="s">
        <v>1785</v>
      </c>
      <c r="AY653" s="110" t="s">
        <v>118</v>
      </c>
      <c r="AZ653" s="110" t="s">
        <v>2436</v>
      </c>
    </row>
    <row r="654">
      <c r="A654" s="38">
        <v>650.0</v>
      </c>
      <c r="B654" s="135" t="s">
        <v>2450</v>
      </c>
      <c r="C654" s="82" t="str">
        <f t="shared" si="13"/>
        <v>View</v>
      </c>
      <c r="D654" s="38" t="s">
        <v>2451</v>
      </c>
      <c r="E654" s="83">
        <v>-0.2706</v>
      </c>
      <c r="F654" s="87" t="str">
        <f t="shared" si="14"/>
        <v>Muni California Long</v>
      </c>
      <c r="G654" s="71">
        <v>8.0E-4</v>
      </c>
      <c r="H654" s="72">
        <v>0.0017</v>
      </c>
      <c r="I654" s="72">
        <v>0.0511</v>
      </c>
      <c r="J654" s="72">
        <v>0.036</v>
      </c>
      <c r="K654" s="72">
        <v>0.1031</v>
      </c>
      <c r="L654" s="72">
        <v>0.1057</v>
      </c>
      <c r="M654" s="72">
        <v>0.028</v>
      </c>
      <c r="N654" s="73">
        <v>-0.4938</v>
      </c>
      <c r="O654" s="73">
        <v>-0.4829</v>
      </c>
      <c r="P654" s="73">
        <v>-0.7694</v>
      </c>
      <c r="Q654" s="72">
        <v>0.1246</v>
      </c>
      <c r="R654" s="89">
        <v>0.21</v>
      </c>
      <c r="S654" s="91">
        <v>58.290944</v>
      </c>
      <c r="T654" s="93">
        <v>1425.0</v>
      </c>
      <c r="U654" s="91">
        <v>3800.725695</v>
      </c>
      <c r="V654" s="95"/>
      <c r="W654" s="97">
        <v>0.0303</v>
      </c>
      <c r="X654" s="99">
        <v>0.0294</v>
      </c>
      <c r="Y654" s="100">
        <v>21.0</v>
      </c>
      <c r="Z654" s="100">
        <v>78.0</v>
      </c>
      <c r="AA654" s="97">
        <v>0.0027</v>
      </c>
      <c r="AB654" s="100">
        <v>0.94</v>
      </c>
      <c r="AC654" s="102" t="s">
        <v>2279</v>
      </c>
      <c r="AD654" s="102" t="s">
        <v>2320</v>
      </c>
      <c r="AE654" s="100" t="s">
        <v>110</v>
      </c>
      <c r="AF654" s="103">
        <v>39359.0</v>
      </c>
      <c r="AG654" s="100">
        <v>14.51</v>
      </c>
      <c r="AH654" s="100">
        <v>0.42</v>
      </c>
      <c r="AI654" s="103">
        <v>46010.0</v>
      </c>
      <c r="AJ654" s="100">
        <v>0.1397</v>
      </c>
      <c r="AK654" s="102" t="s">
        <v>160</v>
      </c>
      <c r="AL654" s="102" t="s">
        <v>129</v>
      </c>
      <c r="AM654" s="102" t="s">
        <v>2354</v>
      </c>
      <c r="AN654" s="100">
        <v>6080.0</v>
      </c>
      <c r="AO654" s="102" t="s">
        <v>110</v>
      </c>
      <c r="AP654" s="102" t="s">
        <v>110</v>
      </c>
      <c r="AQ654" s="102">
        <v>6.12037</v>
      </c>
      <c r="AR654" s="102">
        <v>4.0</v>
      </c>
      <c r="AS654" s="102">
        <v>0.0312</v>
      </c>
      <c r="AT654" s="99">
        <v>0.0446</v>
      </c>
      <c r="AU654" s="102" t="s">
        <v>110</v>
      </c>
      <c r="AV654" s="109" t="s">
        <v>2452</v>
      </c>
      <c r="AW654" s="102" t="s">
        <v>2435</v>
      </c>
      <c r="AX654" s="110" t="s">
        <v>1785</v>
      </c>
      <c r="AY654" s="110" t="s">
        <v>132</v>
      </c>
      <c r="AZ654" s="110" t="s">
        <v>2436</v>
      </c>
    </row>
    <row r="655">
      <c r="A655" s="38">
        <v>651.0</v>
      </c>
      <c r="B655" s="135" t="s">
        <v>2453</v>
      </c>
      <c r="C655" s="82" t="str">
        <f t="shared" si="13"/>
        <v>View</v>
      </c>
      <c r="D655" s="38" t="s">
        <v>2454</v>
      </c>
      <c r="E655" s="83">
        <v>0.1225</v>
      </c>
      <c r="F655" s="87" t="str">
        <f t="shared" si="14"/>
        <v>Muni California Long</v>
      </c>
      <c r="G655" s="71">
        <v>0.0377</v>
      </c>
      <c r="H655" s="72">
        <v>0.0056</v>
      </c>
      <c r="I655" s="72">
        <v>0.1019</v>
      </c>
      <c r="J655" s="72">
        <v>0.0458</v>
      </c>
      <c r="K655" s="72">
        <v>0.1752</v>
      </c>
      <c r="L655" s="72">
        <v>0.3562</v>
      </c>
      <c r="M655" s="72">
        <v>0.0376</v>
      </c>
      <c r="N655" s="73">
        <v>-0.1693</v>
      </c>
      <c r="O655" s="73">
        <v>0.2335</v>
      </c>
      <c r="P655" s="73">
        <v>-0.2711</v>
      </c>
      <c r="Q655" s="72">
        <v>0.3562</v>
      </c>
      <c r="R655" s="89">
        <v>0.09</v>
      </c>
      <c r="S655" s="91" t="s">
        <v>110</v>
      </c>
      <c r="T655" s="93">
        <v>219.0</v>
      </c>
      <c r="U655" s="91">
        <v>573.418863</v>
      </c>
      <c r="V655" s="95"/>
      <c r="W655" s="97">
        <v>0.0</v>
      </c>
      <c r="X655" s="99">
        <v>0.0729</v>
      </c>
      <c r="Y655" s="100">
        <v>38.0</v>
      </c>
      <c r="Z655" s="100">
        <v>38.0</v>
      </c>
      <c r="AA655" s="97">
        <v>0.0075</v>
      </c>
      <c r="AB655" s="100">
        <v>2.16</v>
      </c>
      <c r="AC655" s="102" t="s">
        <v>2279</v>
      </c>
      <c r="AD655" s="102" t="s">
        <v>2455</v>
      </c>
      <c r="AE655" s="100" t="s">
        <v>110</v>
      </c>
      <c r="AF655" s="103">
        <v>37582.0</v>
      </c>
      <c r="AG655" s="100">
        <v>23.11</v>
      </c>
      <c r="AH655" s="100">
        <v>2.22</v>
      </c>
      <c r="AI655" s="103">
        <v>46006.0</v>
      </c>
      <c r="AJ655" s="100">
        <v>0.076</v>
      </c>
      <c r="AK655" s="102" t="s">
        <v>160</v>
      </c>
      <c r="AL655" s="102" t="s">
        <v>618</v>
      </c>
      <c r="AM655" s="102" t="s">
        <v>2354</v>
      </c>
      <c r="AN655" s="100">
        <v>6080.0</v>
      </c>
      <c r="AO655" s="102" t="s">
        <v>110</v>
      </c>
      <c r="AP655" s="102" t="s">
        <v>110</v>
      </c>
      <c r="AQ655" s="102">
        <v>14.66</v>
      </c>
      <c r="AR655" s="102">
        <v>10.0</v>
      </c>
      <c r="AS655" s="102" t="s">
        <v>110</v>
      </c>
      <c r="AT655" s="99">
        <v>0.0479</v>
      </c>
      <c r="AU655" s="102" t="s">
        <v>110</v>
      </c>
      <c r="AV655" s="109" t="s">
        <v>2456</v>
      </c>
      <c r="AW655" s="102" t="s">
        <v>2435</v>
      </c>
      <c r="AX655" s="110" t="s">
        <v>1785</v>
      </c>
      <c r="AY655" s="110" t="s">
        <v>620</v>
      </c>
      <c r="AZ655" s="110" t="s">
        <v>2436</v>
      </c>
    </row>
    <row r="656">
      <c r="A656" s="38">
        <v>652.0</v>
      </c>
      <c r="B656" s="135" t="s">
        <v>2457</v>
      </c>
      <c r="C656" s="82" t="str">
        <f t="shared" si="13"/>
        <v>View</v>
      </c>
      <c r="D656" s="38" t="s">
        <v>2458</v>
      </c>
      <c r="E656" s="83">
        <v>0.3344</v>
      </c>
      <c r="F656" s="87" t="str">
        <f t="shared" si="14"/>
        <v>Muni California Long</v>
      </c>
      <c r="G656" s="71">
        <v>0.0379</v>
      </c>
      <c r="H656" s="72">
        <v>0.0017</v>
      </c>
      <c r="I656" s="72">
        <v>0.0943</v>
      </c>
      <c r="J656" s="72">
        <v>0.1167</v>
      </c>
      <c r="K656" s="72">
        <v>0.2844</v>
      </c>
      <c r="L656" s="72">
        <v>0.363</v>
      </c>
      <c r="M656" s="72">
        <v>0.0302</v>
      </c>
      <c r="N656" s="73">
        <v>-0.2073</v>
      </c>
      <c r="O656" s="73">
        <v>0.5785</v>
      </c>
      <c r="P656" s="73">
        <v>-0.3214</v>
      </c>
      <c r="Q656" s="72">
        <v>0.363</v>
      </c>
      <c r="R656" s="89">
        <v>0.07</v>
      </c>
      <c r="S656" s="91" t="s">
        <v>110</v>
      </c>
      <c r="T656" s="93">
        <v>343.0</v>
      </c>
      <c r="U656" s="91">
        <v>1632.464814</v>
      </c>
      <c r="V656" s="95"/>
      <c r="W656" s="97">
        <v>0.0</v>
      </c>
      <c r="X656" s="99">
        <v>0.0746</v>
      </c>
      <c r="Y656" s="100">
        <v>25.0</v>
      </c>
      <c r="Z656" s="100">
        <v>50.0</v>
      </c>
      <c r="AA656" s="97">
        <v>0.0058</v>
      </c>
      <c r="AB656" s="100">
        <v>2.04</v>
      </c>
      <c r="AC656" s="102" t="s">
        <v>2279</v>
      </c>
      <c r="AD656" s="102" t="s">
        <v>2455</v>
      </c>
      <c r="AE656" s="100" t="s">
        <v>110</v>
      </c>
      <c r="AF656" s="103">
        <v>36306.0</v>
      </c>
      <c r="AG656" s="100">
        <v>23.11</v>
      </c>
      <c r="AH656" s="100">
        <v>2.22</v>
      </c>
      <c r="AI656" s="103">
        <v>46006.0</v>
      </c>
      <c r="AJ656" s="100">
        <v>0.0735</v>
      </c>
      <c r="AK656" s="102" t="s">
        <v>160</v>
      </c>
      <c r="AL656" s="102" t="s">
        <v>618</v>
      </c>
      <c r="AM656" s="102" t="s">
        <v>2354</v>
      </c>
      <c r="AN656" s="100">
        <v>6080.0</v>
      </c>
      <c r="AO656" s="102" t="s">
        <v>110</v>
      </c>
      <c r="AP656" s="102" t="s">
        <v>110</v>
      </c>
      <c r="AQ656" s="102">
        <v>14.52</v>
      </c>
      <c r="AR656" s="102">
        <v>10.0</v>
      </c>
      <c r="AS656" s="102" t="s">
        <v>110</v>
      </c>
      <c r="AT656" s="99">
        <v>0.0478</v>
      </c>
      <c r="AU656" s="102" t="s">
        <v>110</v>
      </c>
      <c r="AV656" s="109" t="s">
        <v>2459</v>
      </c>
      <c r="AW656" s="102" t="s">
        <v>2435</v>
      </c>
      <c r="AX656" s="110" t="s">
        <v>1785</v>
      </c>
      <c r="AY656" s="110" t="s">
        <v>620</v>
      </c>
      <c r="AZ656" s="110" t="s">
        <v>2436</v>
      </c>
    </row>
    <row r="657">
      <c r="A657" s="38">
        <v>653.0</v>
      </c>
      <c r="B657" s="135" t="s">
        <v>2460</v>
      </c>
      <c r="C657" s="82" t="str">
        <f t="shared" si="13"/>
        <v>View</v>
      </c>
      <c r="D657" s="38" t="s">
        <v>2461</v>
      </c>
      <c r="E657" s="83">
        <v>-0.2222</v>
      </c>
      <c r="F657" s="87" t="str">
        <f t="shared" si="14"/>
        <v>Muni New York Intermediate</v>
      </c>
      <c r="G657" s="71">
        <v>0.0076</v>
      </c>
      <c r="H657" s="72">
        <v>0.0014</v>
      </c>
      <c r="I657" s="72">
        <v>0.0426</v>
      </c>
      <c r="J657" s="72">
        <v>0.0316</v>
      </c>
      <c r="K657" s="72">
        <v>0.112</v>
      </c>
      <c r="L657" s="72">
        <v>0.1265</v>
      </c>
      <c r="M657" s="72">
        <v>0.0392</v>
      </c>
      <c r="N657" s="73">
        <v>-0.4441</v>
      </c>
      <c r="O657" s="73">
        <v>-0.387</v>
      </c>
      <c r="P657" s="73">
        <v>-0.6821</v>
      </c>
      <c r="Q657" s="72">
        <v>0.1423</v>
      </c>
      <c r="R657" s="89">
        <v>0.29</v>
      </c>
      <c r="S657" s="91">
        <v>20.022758</v>
      </c>
      <c r="T657" s="93">
        <v>215.0</v>
      </c>
      <c r="U657" s="91">
        <v>541.577041</v>
      </c>
      <c r="V657" s="95"/>
      <c r="W657" s="97">
        <v>0.03</v>
      </c>
      <c r="X657" s="99">
        <v>0.033</v>
      </c>
      <c r="Y657" s="100">
        <v>70.0</v>
      </c>
      <c r="Z657" s="100">
        <v>20.0</v>
      </c>
      <c r="AA657" s="97">
        <v>0.0024</v>
      </c>
      <c r="AB657" s="100">
        <v>0.94</v>
      </c>
      <c r="AC657" s="102" t="s">
        <v>2279</v>
      </c>
      <c r="AD657" s="102" t="s">
        <v>2286</v>
      </c>
      <c r="AE657" s="100" t="s">
        <v>110</v>
      </c>
      <c r="AF657" s="103">
        <v>31775.0</v>
      </c>
      <c r="AG657" s="100">
        <v>9.93</v>
      </c>
      <c r="AH657" s="100">
        <v>3.26</v>
      </c>
      <c r="AI657" s="103">
        <v>46022.0</v>
      </c>
      <c r="AJ657" s="100">
        <v>0.0261</v>
      </c>
      <c r="AK657" s="102" t="s">
        <v>1292</v>
      </c>
      <c r="AL657" s="104"/>
      <c r="AM657" s="102" t="s">
        <v>2329</v>
      </c>
      <c r="AN657" s="100">
        <v>6090.0</v>
      </c>
      <c r="AO657" s="102" t="s">
        <v>110</v>
      </c>
      <c r="AP657" s="102" t="s">
        <v>110</v>
      </c>
      <c r="AQ657" s="102">
        <v>6.84</v>
      </c>
      <c r="AR657" s="102">
        <v>11.0</v>
      </c>
      <c r="AS657" s="102" t="s">
        <v>110</v>
      </c>
      <c r="AT657" s="99">
        <v>0.048</v>
      </c>
      <c r="AU657" s="102" t="s">
        <v>110</v>
      </c>
      <c r="AV657" s="109" t="s">
        <v>2462</v>
      </c>
      <c r="AW657" s="102" t="s">
        <v>2463</v>
      </c>
      <c r="AX657" s="110" t="s">
        <v>1785</v>
      </c>
      <c r="AY657" s="110" t="s">
        <v>118</v>
      </c>
      <c r="AZ657" s="110" t="s">
        <v>2464</v>
      </c>
    </row>
    <row r="658">
      <c r="A658" s="38">
        <v>654.0</v>
      </c>
      <c r="B658" s="135" t="s">
        <v>2465</v>
      </c>
      <c r="C658" s="82" t="str">
        <f t="shared" si="13"/>
        <v>View</v>
      </c>
      <c r="D658" s="38" t="s">
        <v>2466</v>
      </c>
      <c r="E658" s="83">
        <v>-0.1543</v>
      </c>
      <c r="F658" s="87" t="str">
        <f t="shared" si="14"/>
        <v>Muni New York Intermediate</v>
      </c>
      <c r="G658" s="71">
        <v>0.0078</v>
      </c>
      <c r="H658" s="72">
        <v>0.0012</v>
      </c>
      <c r="I658" s="72">
        <v>0.0434</v>
      </c>
      <c r="J658" s="72">
        <v>0.0261</v>
      </c>
      <c r="K658" s="72">
        <v>0.1175</v>
      </c>
      <c r="L658" s="72">
        <v>0.1163</v>
      </c>
      <c r="M658" s="72">
        <v>0.0372</v>
      </c>
      <c r="N658" s="73">
        <v>-0.4189</v>
      </c>
      <c r="O658" s="73">
        <v>-0.2743</v>
      </c>
      <c r="P658" s="73">
        <v>-0.6528</v>
      </c>
      <c r="Q658" s="72">
        <v>0.1498</v>
      </c>
      <c r="R658" s="89">
        <v>0.25</v>
      </c>
      <c r="S658" s="91">
        <v>12.281818</v>
      </c>
      <c r="T658" s="93">
        <v>264.0</v>
      </c>
      <c r="U658" s="91">
        <v>929.421452</v>
      </c>
      <c r="V658" s="95"/>
      <c r="W658" s="97">
        <v>0.0317</v>
      </c>
      <c r="X658" s="99">
        <v>0.0329</v>
      </c>
      <c r="Y658" s="100">
        <v>88.0</v>
      </c>
      <c r="Z658" s="100">
        <v>14.0</v>
      </c>
      <c r="AA658" s="97">
        <v>0.0025</v>
      </c>
      <c r="AB658" s="100">
        <v>1.02</v>
      </c>
      <c r="AC658" s="102" t="s">
        <v>2279</v>
      </c>
      <c r="AD658" s="102" t="s">
        <v>2286</v>
      </c>
      <c r="AE658" s="100" t="s">
        <v>110</v>
      </c>
      <c r="AF658" s="103">
        <v>36452.0</v>
      </c>
      <c r="AG658" s="100">
        <v>10.29</v>
      </c>
      <c r="AH658" s="100">
        <v>2.62</v>
      </c>
      <c r="AI658" s="103">
        <v>46022.0</v>
      </c>
      <c r="AJ658" s="100">
        <v>0.0313</v>
      </c>
      <c r="AK658" s="102" t="s">
        <v>1292</v>
      </c>
      <c r="AL658" s="104"/>
      <c r="AM658" s="102" t="s">
        <v>2329</v>
      </c>
      <c r="AN658" s="100">
        <v>6090.0</v>
      </c>
      <c r="AO658" s="102" t="s">
        <v>110</v>
      </c>
      <c r="AP658" s="102" t="s">
        <v>110</v>
      </c>
      <c r="AQ658" s="102">
        <v>7.45968</v>
      </c>
      <c r="AR658" s="102">
        <v>8.0</v>
      </c>
      <c r="AS658" s="102">
        <v>0.0443352</v>
      </c>
      <c r="AT658" s="99">
        <v>0.0467</v>
      </c>
      <c r="AU658" s="102" t="s">
        <v>110</v>
      </c>
      <c r="AV658" s="109" t="s">
        <v>2467</v>
      </c>
      <c r="AW658" s="102" t="s">
        <v>2463</v>
      </c>
      <c r="AX658" s="110" t="s">
        <v>1785</v>
      </c>
      <c r="AY658" s="110" t="s">
        <v>118</v>
      </c>
      <c r="AZ658" s="110" t="s">
        <v>2464</v>
      </c>
    </row>
    <row r="659">
      <c r="A659" s="38">
        <v>655.0</v>
      </c>
      <c r="B659" s="135" t="s">
        <v>2468</v>
      </c>
      <c r="C659" s="82" t="str">
        <f t="shared" si="13"/>
        <v>View</v>
      </c>
      <c r="D659" s="38" t="s">
        <v>2469</v>
      </c>
      <c r="E659" s="83">
        <v>-0.2744</v>
      </c>
      <c r="F659" s="87" t="str">
        <f t="shared" si="14"/>
        <v>Muni New York Intermediate</v>
      </c>
      <c r="G659" s="71">
        <v>0.0077</v>
      </c>
      <c r="H659" s="72">
        <v>0.001</v>
      </c>
      <c r="I659" s="72">
        <v>0.0439</v>
      </c>
      <c r="J659" s="72">
        <v>0.024</v>
      </c>
      <c r="K659" s="72">
        <v>0.1014</v>
      </c>
      <c r="L659" s="72">
        <v>0.1281</v>
      </c>
      <c r="M659" s="72">
        <v>0.013</v>
      </c>
      <c r="N659" s="73">
        <v>-0.5242</v>
      </c>
      <c r="O659" s="73">
        <v>-0.4845</v>
      </c>
      <c r="P659" s="73">
        <v>-0.8229</v>
      </c>
      <c r="Q659" s="72">
        <v>0.1522</v>
      </c>
      <c r="R659" s="89">
        <v>0.09</v>
      </c>
      <c r="S659" s="91">
        <v>-38.585398</v>
      </c>
      <c r="T659" s="93">
        <v>228.0</v>
      </c>
      <c r="U659" s="91">
        <v>852.025803</v>
      </c>
      <c r="V659" s="95"/>
      <c r="W659" s="97">
        <v>0.0385</v>
      </c>
      <c r="X659" s="99">
        <v>0.0287</v>
      </c>
      <c r="Y659" s="100">
        <v>94.0</v>
      </c>
      <c r="Z659" s="100">
        <v>38.0</v>
      </c>
      <c r="AA659" s="97">
        <v>0.0025</v>
      </c>
      <c r="AB659" s="100">
        <v>0.97</v>
      </c>
      <c r="AC659" s="102" t="s">
        <v>2279</v>
      </c>
      <c r="AD659" s="102" t="s">
        <v>2286</v>
      </c>
      <c r="AE659" s="100" t="s">
        <v>110</v>
      </c>
      <c r="AF659" s="103">
        <v>31777.0</v>
      </c>
      <c r="AG659" s="100">
        <v>16.07</v>
      </c>
      <c r="AH659" s="100">
        <v>11.18</v>
      </c>
      <c r="AI659" s="103">
        <v>46022.0</v>
      </c>
      <c r="AJ659" s="100">
        <v>0.0348</v>
      </c>
      <c r="AK659" s="102" t="s">
        <v>1292</v>
      </c>
      <c r="AL659" s="104"/>
      <c r="AM659" s="102" t="s">
        <v>2329</v>
      </c>
      <c r="AN659" s="100">
        <v>6090.0</v>
      </c>
      <c r="AO659" s="102" t="s">
        <v>110</v>
      </c>
      <c r="AP659" s="102" t="s">
        <v>110</v>
      </c>
      <c r="AQ659" s="102" t="s">
        <v>110</v>
      </c>
      <c r="AR659" s="102">
        <v>7.0</v>
      </c>
      <c r="AS659" s="102" t="s">
        <v>110</v>
      </c>
      <c r="AT659" s="99">
        <v>0.0476</v>
      </c>
      <c r="AU659" s="102" t="s">
        <v>110</v>
      </c>
      <c r="AV659" s="109" t="s">
        <v>2470</v>
      </c>
      <c r="AW659" s="102" t="s">
        <v>2463</v>
      </c>
      <c r="AX659" s="110" t="s">
        <v>1785</v>
      </c>
      <c r="AY659" s="110" t="s">
        <v>118</v>
      </c>
      <c r="AZ659" s="110" t="s">
        <v>2464</v>
      </c>
    </row>
    <row r="660">
      <c r="A660" s="38">
        <v>656.0</v>
      </c>
      <c r="B660" s="135" t="s">
        <v>2471</v>
      </c>
      <c r="C660" s="82" t="str">
        <f t="shared" si="13"/>
        <v>View</v>
      </c>
      <c r="D660" s="38" t="s">
        <v>2472</v>
      </c>
      <c r="E660" s="83">
        <v>-0.0763</v>
      </c>
      <c r="F660" s="87" t="str">
        <f t="shared" si="14"/>
        <v>Muni New York Long</v>
      </c>
      <c r="G660" s="71">
        <v>0.0043</v>
      </c>
      <c r="H660" s="72">
        <v>0.0012</v>
      </c>
      <c r="I660" s="72">
        <v>0.0519</v>
      </c>
      <c r="J660" s="72">
        <v>0.0323</v>
      </c>
      <c r="K660" s="72">
        <v>0.1288</v>
      </c>
      <c r="L660" s="72">
        <v>0.1289</v>
      </c>
      <c r="M660" s="72">
        <v>0.0532</v>
      </c>
      <c r="N660" s="73">
        <v>-0.3402</v>
      </c>
      <c r="O660" s="73">
        <v>-0.1334</v>
      </c>
      <c r="P660" s="73">
        <v>-0.5619</v>
      </c>
      <c r="Q660" s="72">
        <v>0.1526</v>
      </c>
      <c r="R660" s="89">
        <v>0.35</v>
      </c>
      <c r="S660" s="91">
        <v>-10.281342</v>
      </c>
      <c r="T660" s="93">
        <v>277.0</v>
      </c>
      <c r="U660" s="91">
        <v>425.485897</v>
      </c>
      <c r="V660" s="95"/>
      <c r="W660" s="97">
        <v>0.0374</v>
      </c>
      <c r="X660" s="99">
        <v>0.036</v>
      </c>
      <c r="Y660" s="100">
        <v>23.0</v>
      </c>
      <c r="Z660" s="100">
        <v>13.0</v>
      </c>
      <c r="AA660" s="97">
        <v>0.003</v>
      </c>
      <c r="AB660" s="100">
        <v>1.11</v>
      </c>
      <c r="AC660" s="102" t="s">
        <v>2279</v>
      </c>
      <c r="AD660" s="102" t="s">
        <v>2286</v>
      </c>
      <c r="AE660" s="100" t="s">
        <v>110</v>
      </c>
      <c r="AF660" s="103">
        <v>42922.0</v>
      </c>
      <c r="AG660" s="100">
        <v>3.0</v>
      </c>
      <c r="AH660" s="100">
        <v>0.67</v>
      </c>
      <c r="AI660" s="103">
        <v>46022.0</v>
      </c>
      <c r="AJ660" s="100">
        <v>0.0355</v>
      </c>
      <c r="AK660" s="102" t="s">
        <v>1292</v>
      </c>
      <c r="AL660" s="104"/>
      <c r="AM660" s="102" t="s">
        <v>2354</v>
      </c>
      <c r="AN660" s="100">
        <v>6100.0</v>
      </c>
      <c r="AO660" s="102" t="s">
        <v>110</v>
      </c>
      <c r="AP660" s="102" t="s">
        <v>110</v>
      </c>
      <c r="AQ660" s="102">
        <v>8.65279</v>
      </c>
      <c r="AR660" s="102">
        <v>9.0</v>
      </c>
      <c r="AS660" s="102" t="s">
        <v>110</v>
      </c>
      <c r="AT660" s="99">
        <v>0.047</v>
      </c>
      <c r="AU660" s="102" t="s">
        <v>110</v>
      </c>
      <c r="AV660" s="109" t="s">
        <v>2473</v>
      </c>
      <c r="AW660" s="102" t="s">
        <v>2474</v>
      </c>
      <c r="AX660" s="110" t="s">
        <v>1785</v>
      </c>
      <c r="AY660" s="110" t="s">
        <v>118</v>
      </c>
      <c r="AZ660" s="110" t="s">
        <v>2475</v>
      </c>
    </row>
    <row r="661">
      <c r="A661" s="38">
        <v>657.0</v>
      </c>
      <c r="B661" s="135" t="s">
        <v>2476</v>
      </c>
      <c r="C661" s="82" t="str">
        <f t="shared" si="13"/>
        <v>View</v>
      </c>
      <c r="D661" s="38" t="s">
        <v>2477</v>
      </c>
      <c r="E661" s="83">
        <v>-0.0908</v>
      </c>
      <c r="F661" s="87" t="str">
        <f t="shared" si="14"/>
        <v>Muni New York Long</v>
      </c>
      <c r="G661" s="71">
        <v>0.0044</v>
      </c>
      <c r="H661" s="72">
        <v>0.0011</v>
      </c>
      <c r="I661" s="72">
        <v>0.0512</v>
      </c>
      <c r="J661" s="72">
        <v>0.0395</v>
      </c>
      <c r="K661" s="72">
        <v>0.1276</v>
      </c>
      <c r="L661" s="72">
        <v>0.1292</v>
      </c>
      <c r="M661" s="72">
        <v>0.0451</v>
      </c>
      <c r="N661" s="73">
        <v>-0.3695</v>
      </c>
      <c r="O661" s="73">
        <v>-0.1624</v>
      </c>
      <c r="P661" s="73">
        <v>-0.6027</v>
      </c>
      <c r="Q661" s="72">
        <v>0.1549</v>
      </c>
      <c r="R661" s="89">
        <v>0.3</v>
      </c>
      <c r="S661" s="91">
        <v>37.610952</v>
      </c>
      <c r="T661" s="93">
        <v>438.0</v>
      </c>
      <c r="U661" s="91">
        <v>1308.696442</v>
      </c>
      <c r="V661" s="95"/>
      <c r="W661" s="97">
        <v>0.0339</v>
      </c>
      <c r="X661" s="99">
        <v>0.0285</v>
      </c>
      <c r="Y661" s="100">
        <v>1.0</v>
      </c>
      <c r="Z661" s="100">
        <v>15.0</v>
      </c>
      <c r="AA661" s="97">
        <v>0.0028</v>
      </c>
      <c r="AB661" s="100">
        <v>1.1</v>
      </c>
      <c r="AC661" s="102" t="s">
        <v>2279</v>
      </c>
      <c r="AD661" s="102" t="s">
        <v>2286</v>
      </c>
      <c r="AE661" s="100" t="s">
        <v>110</v>
      </c>
      <c r="AF661" s="103">
        <v>30873.0</v>
      </c>
      <c r="AG661" s="100">
        <v>9.67</v>
      </c>
      <c r="AH661" s="100">
        <v>5.76</v>
      </c>
      <c r="AI661" s="103">
        <v>46022.0</v>
      </c>
      <c r="AJ661" s="100">
        <v>0.0315</v>
      </c>
      <c r="AK661" s="102" t="s">
        <v>1292</v>
      </c>
      <c r="AL661" s="104"/>
      <c r="AM661" s="102" t="s">
        <v>2354</v>
      </c>
      <c r="AN661" s="100">
        <v>6100.0</v>
      </c>
      <c r="AO661" s="102" t="s">
        <v>110</v>
      </c>
      <c r="AP661" s="102" t="s">
        <v>110</v>
      </c>
      <c r="AQ661" s="102">
        <v>8.64</v>
      </c>
      <c r="AR661" s="102">
        <v>7.0</v>
      </c>
      <c r="AS661" s="102" t="s">
        <v>110</v>
      </c>
      <c r="AT661" s="99">
        <v>0.0448</v>
      </c>
      <c r="AU661" s="102" t="s">
        <v>110</v>
      </c>
      <c r="AV661" s="109" t="s">
        <v>2478</v>
      </c>
      <c r="AW661" s="102" t="s">
        <v>2474</v>
      </c>
      <c r="AX661" s="110" t="s">
        <v>1785</v>
      </c>
      <c r="AY661" s="110" t="s">
        <v>118</v>
      </c>
      <c r="AZ661" s="110" t="s">
        <v>2475</v>
      </c>
    </row>
    <row r="662">
      <c r="A662" s="38">
        <v>658.0</v>
      </c>
      <c r="B662" s="135" t="s">
        <v>2479</v>
      </c>
      <c r="C662" s="82" t="str">
        <f t="shared" si="13"/>
        <v>View</v>
      </c>
      <c r="D662" s="38" t="s">
        <v>2480</v>
      </c>
      <c r="E662" s="83">
        <v>-0.0292</v>
      </c>
      <c r="F662" s="87" t="str">
        <f t="shared" si="14"/>
        <v>Muni New York Long</v>
      </c>
      <c r="G662" s="71">
        <v>9.0E-4</v>
      </c>
      <c r="H662" s="72">
        <v>0.0013</v>
      </c>
      <c r="I662" s="72">
        <v>0.0536</v>
      </c>
      <c r="J662" s="72">
        <v>0.0373</v>
      </c>
      <c r="K662" s="72">
        <v>0.1388</v>
      </c>
      <c r="L662" s="72">
        <v>0.1356</v>
      </c>
      <c r="M662" s="72">
        <v>0.0479</v>
      </c>
      <c r="N662" s="73">
        <v>-0.3288</v>
      </c>
      <c r="O662" s="73">
        <v>-0.0531</v>
      </c>
      <c r="P662" s="73">
        <v>-0.5329</v>
      </c>
      <c r="Q662" s="72">
        <v>0.1653</v>
      </c>
      <c r="R662" s="89">
        <v>0.29</v>
      </c>
      <c r="S662" s="91">
        <v>267.545118</v>
      </c>
      <c r="T662" s="93">
        <v>1632.0</v>
      </c>
      <c r="U662" s="91">
        <v>5618.547504</v>
      </c>
      <c r="V662" s="95"/>
      <c r="W662" s="97">
        <v>0.0382</v>
      </c>
      <c r="X662" s="99">
        <v>0.0362</v>
      </c>
      <c r="Y662" s="100">
        <v>4.0</v>
      </c>
      <c r="Z662" s="100">
        <v>3.0</v>
      </c>
      <c r="AA662" s="97">
        <v>0.003</v>
      </c>
      <c r="AB662" s="100">
        <v>1.21</v>
      </c>
      <c r="AC662" s="102" t="s">
        <v>2279</v>
      </c>
      <c r="AD662" s="102" t="s">
        <v>2286</v>
      </c>
      <c r="AE662" s="100" t="s">
        <v>110</v>
      </c>
      <c r="AF662" s="103">
        <v>37025.0</v>
      </c>
      <c r="AG662" s="100">
        <v>12.52</v>
      </c>
      <c r="AH662" s="100">
        <v>5.12</v>
      </c>
      <c r="AI662" s="103">
        <v>46022.0</v>
      </c>
      <c r="AJ662" s="100">
        <v>0.0338</v>
      </c>
      <c r="AK662" s="102" t="s">
        <v>1292</v>
      </c>
      <c r="AL662" s="104"/>
      <c r="AM662" s="102" t="s">
        <v>2354</v>
      </c>
      <c r="AN662" s="100">
        <v>6100.0</v>
      </c>
      <c r="AO662" s="102" t="s">
        <v>110</v>
      </c>
      <c r="AP662" s="102" t="s">
        <v>110</v>
      </c>
      <c r="AQ662" s="102">
        <v>8.26</v>
      </c>
      <c r="AR662" s="102">
        <v>7.0</v>
      </c>
      <c r="AS662" s="102">
        <v>0.0431</v>
      </c>
      <c r="AT662" s="99">
        <v>0.0454</v>
      </c>
      <c r="AU662" s="102" t="s">
        <v>110</v>
      </c>
      <c r="AV662" s="109" t="s">
        <v>2481</v>
      </c>
      <c r="AW662" s="102" t="s">
        <v>2474</v>
      </c>
      <c r="AX662" s="110" t="s">
        <v>1785</v>
      </c>
      <c r="AY662" s="110" t="s">
        <v>118</v>
      </c>
      <c r="AZ662" s="110" t="s">
        <v>2475</v>
      </c>
    </row>
    <row r="663">
      <c r="A663" s="38">
        <v>659.0</v>
      </c>
      <c r="B663" s="135" t="s">
        <v>2482</v>
      </c>
      <c r="C663" s="82" t="str">
        <f t="shared" si="13"/>
        <v>View</v>
      </c>
      <c r="D663" s="38" t="s">
        <v>2483</v>
      </c>
      <c r="E663" s="83">
        <v>-0.2747</v>
      </c>
      <c r="F663" s="87" t="str">
        <f t="shared" si="14"/>
        <v>Muni New York Long</v>
      </c>
      <c r="G663" s="71">
        <v>9.0E-4</v>
      </c>
      <c r="H663" s="72">
        <v>0.0034</v>
      </c>
      <c r="I663" s="72">
        <v>0.0475</v>
      </c>
      <c r="J663" s="72">
        <v>0.0389</v>
      </c>
      <c r="K663" s="72">
        <v>0.1054</v>
      </c>
      <c r="L663" s="72">
        <v>0.1047</v>
      </c>
      <c r="M663" s="72">
        <v>0.0386</v>
      </c>
      <c r="N663" s="73">
        <v>-0.4624</v>
      </c>
      <c r="O663" s="73">
        <v>-0.4861</v>
      </c>
      <c r="P663" s="73">
        <v>-0.7534</v>
      </c>
      <c r="Q663" s="72">
        <v>0.1272</v>
      </c>
      <c r="R663" s="89">
        <v>0.28</v>
      </c>
      <c r="S663" s="91">
        <v>137.339169</v>
      </c>
      <c r="T663" s="93">
        <v>751.0</v>
      </c>
      <c r="U663" s="91">
        <v>1069.966005</v>
      </c>
      <c r="V663" s="95"/>
      <c r="W663" s="97">
        <v>0.0332</v>
      </c>
      <c r="X663" s="99">
        <v>0.0298</v>
      </c>
      <c r="Y663" s="100">
        <v>19.0</v>
      </c>
      <c r="Z663" s="100">
        <v>81.0</v>
      </c>
      <c r="AA663" s="97">
        <v>0.0026</v>
      </c>
      <c r="AB663" s="100">
        <v>0.96</v>
      </c>
      <c r="AC663" s="102" t="s">
        <v>2279</v>
      </c>
      <c r="AD663" s="102" t="s">
        <v>2320</v>
      </c>
      <c r="AE663" s="100" t="s">
        <v>110</v>
      </c>
      <c r="AF663" s="103">
        <v>39359.0</v>
      </c>
      <c r="AG663" s="100">
        <v>14.51</v>
      </c>
      <c r="AH663" s="100">
        <v>0.42</v>
      </c>
      <c r="AI663" s="103">
        <v>46010.0</v>
      </c>
      <c r="AJ663" s="100">
        <v>0.1386</v>
      </c>
      <c r="AK663" s="102" t="s">
        <v>160</v>
      </c>
      <c r="AL663" s="102" t="s">
        <v>129</v>
      </c>
      <c r="AM663" s="102" t="s">
        <v>2354</v>
      </c>
      <c r="AN663" s="100">
        <v>6100.0</v>
      </c>
      <c r="AO663" s="102" t="s">
        <v>110</v>
      </c>
      <c r="AP663" s="102" t="s">
        <v>110</v>
      </c>
      <c r="AQ663" s="102">
        <v>6.25703</v>
      </c>
      <c r="AR663" s="102">
        <v>4.0</v>
      </c>
      <c r="AS663" s="102">
        <v>0.0344</v>
      </c>
      <c r="AT663" s="99">
        <v>0.0455</v>
      </c>
      <c r="AU663" s="102" t="s">
        <v>110</v>
      </c>
      <c r="AV663" s="109" t="s">
        <v>2484</v>
      </c>
      <c r="AW663" s="102" t="s">
        <v>2474</v>
      </c>
      <c r="AX663" s="110" t="s">
        <v>1785</v>
      </c>
      <c r="AY663" s="110" t="s">
        <v>132</v>
      </c>
      <c r="AZ663" s="110" t="s">
        <v>2475</v>
      </c>
    </row>
    <row r="664">
      <c r="A664" s="38">
        <v>660.0</v>
      </c>
      <c r="B664" s="135" t="s">
        <v>2485</v>
      </c>
      <c r="C664" s="82" t="str">
        <f t="shared" si="13"/>
        <v>View</v>
      </c>
      <c r="D664" s="38" t="s">
        <v>2486</v>
      </c>
      <c r="E664" s="83">
        <v>0.2728</v>
      </c>
      <c r="F664" s="87" t="str">
        <f t="shared" si="14"/>
        <v>Muni New York Long</v>
      </c>
      <c r="G664" s="71">
        <v>0.0377</v>
      </c>
      <c r="H664" s="72">
        <v>0.0062</v>
      </c>
      <c r="I664" s="72">
        <v>0.0286</v>
      </c>
      <c r="J664" s="72">
        <v>0.0657</v>
      </c>
      <c r="K664" s="72">
        <v>0.2515</v>
      </c>
      <c r="L664" s="72">
        <v>0.3464</v>
      </c>
      <c r="M664" s="72">
        <v>0.0387</v>
      </c>
      <c r="N664" s="73">
        <v>-0.178</v>
      </c>
      <c r="O664" s="73">
        <v>0.4846</v>
      </c>
      <c r="P664" s="73">
        <v>-0.2807</v>
      </c>
      <c r="Q664" s="72">
        <v>0.3464</v>
      </c>
      <c r="R664" s="89">
        <v>0.12</v>
      </c>
      <c r="S664" s="91" t="s">
        <v>110</v>
      </c>
      <c r="T664" s="93">
        <v>166.0</v>
      </c>
      <c r="U664" s="91">
        <v>342.591648</v>
      </c>
      <c r="V664" s="95"/>
      <c r="W664" s="97">
        <v>0.0</v>
      </c>
      <c r="X664" s="99">
        <v>0.0763</v>
      </c>
      <c r="Y664" s="100">
        <v>25.0</v>
      </c>
      <c r="Z664" s="100">
        <v>38.0</v>
      </c>
      <c r="AA664" s="97">
        <v>0.0059</v>
      </c>
      <c r="AB664" s="100">
        <v>2.25</v>
      </c>
      <c r="AC664" s="102" t="s">
        <v>2279</v>
      </c>
      <c r="AD664" s="102" t="s">
        <v>2487</v>
      </c>
      <c r="AE664" s="100" t="s">
        <v>110</v>
      </c>
      <c r="AF664" s="103">
        <v>36306.0</v>
      </c>
      <c r="AG664" s="100">
        <v>14.9</v>
      </c>
      <c r="AH664" s="100">
        <v>2.22</v>
      </c>
      <c r="AI664" s="103">
        <v>46006.0</v>
      </c>
      <c r="AJ664" s="100">
        <v>0.072</v>
      </c>
      <c r="AK664" s="102" t="s">
        <v>160</v>
      </c>
      <c r="AL664" s="102" t="s">
        <v>618</v>
      </c>
      <c r="AM664" s="102" t="s">
        <v>2354</v>
      </c>
      <c r="AN664" s="100">
        <v>6100.0</v>
      </c>
      <c r="AO664" s="102" t="s">
        <v>110</v>
      </c>
      <c r="AP664" s="102" t="s">
        <v>110</v>
      </c>
      <c r="AQ664" s="102">
        <v>15.8</v>
      </c>
      <c r="AR664" s="102">
        <v>11.0</v>
      </c>
      <c r="AS664" s="102" t="s">
        <v>110</v>
      </c>
      <c r="AT664" s="99">
        <v>0.0493</v>
      </c>
      <c r="AU664" s="102" t="s">
        <v>110</v>
      </c>
      <c r="AV664" s="109" t="s">
        <v>2488</v>
      </c>
      <c r="AW664" s="102" t="s">
        <v>2474</v>
      </c>
      <c r="AX664" s="110" t="s">
        <v>1785</v>
      </c>
      <c r="AY664" s="110" t="s">
        <v>620</v>
      </c>
      <c r="AZ664" s="110" t="s">
        <v>2475</v>
      </c>
    </row>
    <row r="665">
      <c r="A665" s="38">
        <v>661.0</v>
      </c>
      <c r="B665" s="135" t="s">
        <v>2489</v>
      </c>
      <c r="C665" s="82" t="str">
        <f t="shared" si="13"/>
        <v>View</v>
      </c>
      <c r="D665" s="38" t="s">
        <v>2490</v>
      </c>
      <c r="E665" s="83">
        <v>0.0887</v>
      </c>
      <c r="F665" s="87" t="str">
        <f t="shared" si="14"/>
        <v>Muni New York Long</v>
      </c>
      <c r="G665" s="71">
        <v>0.0369</v>
      </c>
      <c r="H665" s="72">
        <v>0.004</v>
      </c>
      <c r="I665" s="72">
        <v>0.0701</v>
      </c>
      <c r="J665" s="72">
        <v>0.0414</v>
      </c>
      <c r="K665" s="72">
        <v>0.1803</v>
      </c>
      <c r="L665" s="72">
        <v>0.3105</v>
      </c>
      <c r="M665" s="72">
        <v>-0.0079</v>
      </c>
      <c r="N665" s="73">
        <v>-0.2805</v>
      </c>
      <c r="O665" s="73">
        <v>0.1717</v>
      </c>
      <c r="P665" s="73">
        <v>-0.4663</v>
      </c>
      <c r="Q665" s="72">
        <v>0.3105</v>
      </c>
      <c r="R665" s="89">
        <v>-0.05</v>
      </c>
      <c r="S665" s="91" t="s">
        <v>110</v>
      </c>
      <c r="T665" s="93">
        <v>235.0</v>
      </c>
      <c r="U665" s="91">
        <v>918.587751</v>
      </c>
      <c r="V665" s="95"/>
      <c r="W665" s="97">
        <v>0.0</v>
      </c>
      <c r="X665" s="99">
        <v>0.0817</v>
      </c>
      <c r="Y665" s="100">
        <v>63.0</v>
      </c>
      <c r="Z665" s="100">
        <v>88.0</v>
      </c>
      <c r="AA665" s="97">
        <v>0.0057</v>
      </c>
      <c r="AB665" s="100">
        <v>2.19</v>
      </c>
      <c r="AC665" s="102" t="s">
        <v>2279</v>
      </c>
      <c r="AD665" s="102" t="s">
        <v>2487</v>
      </c>
      <c r="AE665" s="100" t="s">
        <v>110</v>
      </c>
      <c r="AF665" s="103">
        <v>37581.0</v>
      </c>
      <c r="AG665" s="100">
        <v>14.9</v>
      </c>
      <c r="AH665" s="100">
        <v>2.22</v>
      </c>
      <c r="AI665" s="103">
        <v>46006.0</v>
      </c>
      <c r="AJ665" s="100">
        <v>0.069</v>
      </c>
      <c r="AK665" s="102" t="s">
        <v>160</v>
      </c>
      <c r="AL665" s="102" t="s">
        <v>618</v>
      </c>
      <c r="AM665" s="102" t="s">
        <v>2354</v>
      </c>
      <c r="AN665" s="100">
        <v>6100.0</v>
      </c>
      <c r="AO665" s="102" t="s">
        <v>110</v>
      </c>
      <c r="AP665" s="102" t="s">
        <v>110</v>
      </c>
      <c r="AQ665" s="102">
        <v>16.79</v>
      </c>
      <c r="AR665" s="102">
        <v>10.0</v>
      </c>
      <c r="AS665" s="102" t="s">
        <v>110</v>
      </c>
      <c r="AT665" s="99">
        <v>0.048</v>
      </c>
      <c r="AU665" s="102" t="s">
        <v>110</v>
      </c>
      <c r="AV665" s="109" t="s">
        <v>2491</v>
      </c>
      <c r="AW665" s="102" t="s">
        <v>2474</v>
      </c>
      <c r="AX665" s="110" t="s">
        <v>1785</v>
      </c>
      <c r="AY665" s="110" t="s">
        <v>620</v>
      </c>
      <c r="AZ665" s="110" t="s">
        <v>2475</v>
      </c>
    </row>
    <row r="666">
      <c r="A666" s="38">
        <v>662.0</v>
      </c>
      <c r="B666" s="135" t="s">
        <v>2492</v>
      </c>
      <c r="C666" s="82" t="str">
        <f t="shared" si="13"/>
        <v>View</v>
      </c>
      <c r="D666" s="38" t="s">
        <v>2493</v>
      </c>
      <c r="E666" s="83">
        <v>0.0643</v>
      </c>
      <c r="F666" s="87" t="str">
        <f t="shared" si="14"/>
        <v>Muni New York Long</v>
      </c>
      <c r="G666" s="71">
        <v>0.0328</v>
      </c>
      <c r="H666" s="72">
        <v>0.002</v>
      </c>
      <c r="I666" s="72">
        <v>0.0718</v>
      </c>
      <c r="J666" s="72">
        <v>0.0404</v>
      </c>
      <c r="K666" s="72">
        <v>0.1617</v>
      </c>
      <c r="L666" s="72">
        <v>0.3596</v>
      </c>
      <c r="M666" s="72">
        <v>-0.0479</v>
      </c>
      <c r="N666" s="73">
        <v>-0.287</v>
      </c>
      <c r="O666" s="73">
        <v>0.1238</v>
      </c>
      <c r="P666" s="73">
        <v>-0.4498</v>
      </c>
      <c r="Q666" s="72">
        <v>0.3596</v>
      </c>
      <c r="R666" s="89">
        <v>-0.12</v>
      </c>
      <c r="S666" s="91" t="s">
        <v>110</v>
      </c>
      <c r="T666" s="93">
        <v>250.0</v>
      </c>
      <c r="U666" s="91">
        <v>401.139287</v>
      </c>
      <c r="V666" s="95"/>
      <c r="W666" s="97">
        <v>0.0</v>
      </c>
      <c r="X666" s="99">
        <v>0.0619</v>
      </c>
      <c r="Y666" s="100">
        <v>50.0</v>
      </c>
      <c r="Z666" s="100">
        <v>50.0</v>
      </c>
      <c r="AA666" s="97">
        <v>0.0065</v>
      </c>
      <c r="AB666" s="100">
        <v>2.36</v>
      </c>
      <c r="AC666" s="102" t="s">
        <v>2279</v>
      </c>
      <c r="AD666" s="102" t="s">
        <v>2286</v>
      </c>
      <c r="AE666" s="100" t="s">
        <v>110</v>
      </c>
      <c r="AF666" s="103">
        <v>33655.0</v>
      </c>
      <c r="AG666" s="100">
        <v>2.84</v>
      </c>
      <c r="AH666" s="100">
        <v>1.42</v>
      </c>
      <c r="AI666" s="103">
        <v>46013.0</v>
      </c>
      <c r="AJ666" s="100">
        <v>0.0512</v>
      </c>
      <c r="AK666" s="102" t="s">
        <v>160</v>
      </c>
      <c r="AL666" s="102" t="s">
        <v>618</v>
      </c>
      <c r="AM666" s="102" t="s">
        <v>2354</v>
      </c>
      <c r="AN666" s="100">
        <v>6100.0</v>
      </c>
      <c r="AO666" s="102" t="s">
        <v>110</v>
      </c>
      <c r="AP666" s="102" t="s">
        <v>110</v>
      </c>
      <c r="AQ666" s="102" t="s">
        <v>110</v>
      </c>
      <c r="AR666" s="102">
        <v>8.0</v>
      </c>
      <c r="AS666" s="102" t="s">
        <v>110</v>
      </c>
      <c r="AT666" s="99">
        <v>0.0472</v>
      </c>
      <c r="AU666" s="102" t="s">
        <v>110</v>
      </c>
      <c r="AV666" s="109" t="s">
        <v>2494</v>
      </c>
      <c r="AW666" s="102" t="s">
        <v>2474</v>
      </c>
      <c r="AX666" s="110" t="s">
        <v>1785</v>
      </c>
      <c r="AY666" s="110" t="s">
        <v>620</v>
      </c>
      <c r="AZ666" s="110" t="s">
        <v>2475</v>
      </c>
    </row>
    <row r="667">
      <c r="A667" s="38">
        <v>663.0</v>
      </c>
      <c r="B667" s="135" t="s">
        <v>2495</v>
      </c>
      <c r="C667" s="82" t="str">
        <f t="shared" si="13"/>
        <v>View</v>
      </c>
      <c r="D667" s="38" t="s">
        <v>2496</v>
      </c>
      <c r="E667" s="83">
        <v>0.4228</v>
      </c>
      <c r="F667" s="87" t="str">
        <f t="shared" si="14"/>
        <v>Muni New Jersey</v>
      </c>
      <c r="G667" s="71">
        <v>0.0382</v>
      </c>
      <c r="H667" s="72">
        <v>-0.0024</v>
      </c>
      <c r="I667" s="72">
        <v>0.1447</v>
      </c>
      <c r="J667" s="72">
        <v>0.1202</v>
      </c>
      <c r="K667" s="72">
        <v>0.3017</v>
      </c>
      <c r="L667" s="72">
        <v>0.3024</v>
      </c>
      <c r="M667" s="72">
        <v>0.1514</v>
      </c>
      <c r="N667" s="73">
        <v>-0.0291</v>
      </c>
      <c r="O667" s="73">
        <v>0.7802</v>
      </c>
      <c r="P667" s="73">
        <v>-0.0431</v>
      </c>
      <c r="Q667" s="72">
        <v>0.3024</v>
      </c>
      <c r="R667" s="89">
        <v>0.5</v>
      </c>
      <c r="S667" s="91" t="s">
        <v>110</v>
      </c>
      <c r="T667" s="93">
        <v>332.0</v>
      </c>
      <c r="U667" s="91">
        <v>510.876064</v>
      </c>
      <c r="V667" s="95"/>
      <c r="W667" s="97">
        <v>0.0</v>
      </c>
      <c r="X667" s="99">
        <v>0.0747</v>
      </c>
      <c r="Y667" s="100">
        <v>1.0</v>
      </c>
      <c r="Z667" s="100">
        <v>100.0</v>
      </c>
      <c r="AA667" s="97">
        <v>0.0055</v>
      </c>
      <c r="AB667" s="100">
        <v>2.11</v>
      </c>
      <c r="AC667" s="102" t="s">
        <v>2279</v>
      </c>
      <c r="AD667" s="102" t="s">
        <v>2497</v>
      </c>
      <c r="AE667" s="100" t="s">
        <v>110</v>
      </c>
      <c r="AF667" s="103">
        <v>36977.0</v>
      </c>
      <c r="AG667" s="100">
        <v>15.01</v>
      </c>
      <c r="AH667" s="100">
        <v>0.29</v>
      </c>
      <c r="AI667" s="103">
        <v>46006.0</v>
      </c>
      <c r="AJ667" s="100">
        <v>0.0785</v>
      </c>
      <c r="AK667" s="102" t="s">
        <v>160</v>
      </c>
      <c r="AL667" s="102" t="s">
        <v>618</v>
      </c>
      <c r="AM667" s="102" t="s">
        <v>2329</v>
      </c>
      <c r="AN667" s="100">
        <v>6110.0</v>
      </c>
      <c r="AO667" s="102" t="s">
        <v>110</v>
      </c>
      <c r="AP667" s="102" t="s">
        <v>110</v>
      </c>
      <c r="AQ667" s="102">
        <v>13.28</v>
      </c>
      <c r="AR667" s="102">
        <v>8.0</v>
      </c>
      <c r="AS667" s="102" t="s">
        <v>110</v>
      </c>
      <c r="AT667" s="99">
        <v>0.044</v>
      </c>
      <c r="AU667" s="102" t="s">
        <v>110</v>
      </c>
      <c r="AV667" s="109" t="s">
        <v>2498</v>
      </c>
      <c r="AW667" s="102" t="s">
        <v>2499</v>
      </c>
      <c r="AX667" s="110" t="s">
        <v>1785</v>
      </c>
      <c r="AY667" s="110" t="s">
        <v>620</v>
      </c>
      <c r="AZ667" s="110" t="s">
        <v>2500</v>
      </c>
    </row>
    <row r="668">
      <c r="A668" s="38">
        <v>664.0</v>
      </c>
      <c r="B668" s="135" t="s">
        <v>2501</v>
      </c>
      <c r="C668" s="82" t="str">
        <f t="shared" si="13"/>
        <v>View</v>
      </c>
      <c r="D668" s="38" t="s">
        <v>2502</v>
      </c>
      <c r="E668" s="83">
        <v>-0.0227</v>
      </c>
      <c r="F668" s="87" t="str">
        <f t="shared" si="14"/>
        <v>Muni New Jersey</v>
      </c>
      <c r="G668" s="71">
        <v>0.0045</v>
      </c>
      <c r="H668" s="72">
        <v>0.0012</v>
      </c>
      <c r="I668" s="72">
        <v>0.0473</v>
      </c>
      <c r="J668" s="72">
        <v>0.0473</v>
      </c>
      <c r="K668" s="72">
        <v>0.1414</v>
      </c>
      <c r="L668" s="72">
        <v>0.1083</v>
      </c>
      <c r="M668" s="72">
        <v>0.068</v>
      </c>
      <c r="N668" s="73">
        <v>-0.3223</v>
      </c>
      <c r="O668" s="73">
        <v>-0.0422</v>
      </c>
      <c r="P668" s="73">
        <v>-0.5273</v>
      </c>
      <c r="Q668" s="72">
        <v>0.1412</v>
      </c>
      <c r="R668" s="89">
        <v>0.49</v>
      </c>
      <c r="S668" s="91">
        <v>39.6474</v>
      </c>
      <c r="T668" s="93">
        <v>289.0</v>
      </c>
      <c r="U668" s="91">
        <v>651.733076</v>
      </c>
      <c r="V668" s="95"/>
      <c r="W668" s="97">
        <v>0.0307</v>
      </c>
      <c r="X668" s="99">
        <v>0.0295</v>
      </c>
      <c r="Y668" s="100">
        <v>8.0</v>
      </c>
      <c r="Z668" s="100">
        <v>1.0</v>
      </c>
      <c r="AA668" s="97">
        <v>0.0024</v>
      </c>
      <c r="AB668" s="100">
        <v>1.02</v>
      </c>
      <c r="AC668" s="102" t="s">
        <v>2279</v>
      </c>
      <c r="AD668" s="102" t="s">
        <v>2286</v>
      </c>
      <c r="AE668" s="100" t="s">
        <v>110</v>
      </c>
      <c r="AF668" s="103">
        <v>32142.0</v>
      </c>
      <c r="AG668" s="100">
        <v>9.67</v>
      </c>
      <c r="AH668" s="100">
        <v>5.84</v>
      </c>
      <c r="AI668" s="103">
        <v>46022.0</v>
      </c>
      <c r="AJ668" s="100">
        <v>0.0297</v>
      </c>
      <c r="AK668" s="102" t="s">
        <v>1292</v>
      </c>
      <c r="AL668" s="104"/>
      <c r="AM668" s="102" t="s">
        <v>2329</v>
      </c>
      <c r="AN668" s="100">
        <v>6110.0</v>
      </c>
      <c r="AO668" s="102" t="s">
        <v>110</v>
      </c>
      <c r="AP668" s="102" t="s">
        <v>110</v>
      </c>
      <c r="AQ668" s="102">
        <v>7.07</v>
      </c>
      <c r="AR668" s="102">
        <v>6.0</v>
      </c>
      <c r="AS668" s="102" t="s">
        <v>110</v>
      </c>
      <c r="AT668" s="99">
        <v>0.043</v>
      </c>
      <c r="AU668" s="102" t="s">
        <v>110</v>
      </c>
      <c r="AV668" s="109" t="s">
        <v>2503</v>
      </c>
      <c r="AW668" s="102" t="s">
        <v>2499</v>
      </c>
      <c r="AX668" s="110" t="s">
        <v>1785</v>
      </c>
      <c r="AY668" s="110" t="s">
        <v>118</v>
      </c>
      <c r="AZ668" s="110" t="s">
        <v>2500</v>
      </c>
    </row>
    <row r="669">
      <c r="A669" s="38">
        <v>665.0</v>
      </c>
      <c r="B669" s="135" t="s">
        <v>2504</v>
      </c>
      <c r="C669" s="82" t="str">
        <f t="shared" si="13"/>
        <v>View</v>
      </c>
      <c r="D669" s="38" t="s">
        <v>2505</v>
      </c>
      <c r="E669" s="83">
        <v>-0.0239</v>
      </c>
      <c r="F669" s="87" t="str">
        <f t="shared" si="14"/>
        <v>Muni New Jersey</v>
      </c>
      <c r="G669" s="71">
        <v>9.0E-4</v>
      </c>
      <c r="H669" s="72">
        <v>0.0013</v>
      </c>
      <c r="I669" s="72">
        <v>0.0537</v>
      </c>
      <c r="J669" s="72">
        <v>0.039</v>
      </c>
      <c r="K669" s="72">
        <v>0.1393</v>
      </c>
      <c r="L669" s="72">
        <v>0.1267</v>
      </c>
      <c r="M669" s="72">
        <v>0.063</v>
      </c>
      <c r="N669" s="73">
        <v>-0.2967</v>
      </c>
      <c r="O669" s="73">
        <v>-0.0423</v>
      </c>
      <c r="P669" s="73">
        <v>-0.4755</v>
      </c>
      <c r="Q669" s="72">
        <v>0.1554</v>
      </c>
      <c r="R669" s="89">
        <v>0.41</v>
      </c>
      <c r="S669" s="91">
        <v>181.197935</v>
      </c>
      <c r="T669" s="93">
        <v>943.0</v>
      </c>
      <c r="U669" s="91">
        <v>2917.53605</v>
      </c>
      <c r="V669" s="95"/>
      <c r="W669" s="97">
        <v>0.0374</v>
      </c>
      <c r="X669" s="99">
        <v>0.036</v>
      </c>
      <c r="Y669" s="100">
        <v>16.0</v>
      </c>
      <c r="Z669" s="100">
        <v>5.0</v>
      </c>
      <c r="AA669" s="97">
        <v>0.0029</v>
      </c>
      <c r="AB669" s="100">
        <v>1.16</v>
      </c>
      <c r="AC669" s="102" t="s">
        <v>2279</v>
      </c>
      <c r="AD669" s="102" t="s">
        <v>2286</v>
      </c>
      <c r="AE669" s="100" t="s">
        <v>110</v>
      </c>
      <c r="AF669" s="103">
        <v>37025.0</v>
      </c>
      <c r="AG669" s="100">
        <v>9.68</v>
      </c>
      <c r="AH669" s="100">
        <v>2.16</v>
      </c>
      <c r="AI669" s="103">
        <v>46022.0</v>
      </c>
      <c r="AJ669" s="100">
        <v>0.0347</v>
      </c>
      <c r="AK669" s="102" t="s">
        <v>1292</v>
      </c>
      <c r="AL669" s="104"/>
      <c r="AM669" s="102" t="s">
        <v>2329</v>
      </c>
      <c r="AN669" s="100">
        <v>6110.0</v>
      </c>
      <c r="AO669" s="102" t="s">
        <v>110</v>
      </c>
      <c r="AP669" s="102" t="s">
        <v>110</v>
      </c>
      <c r="AQ669" s="102">
        <v>7.51</v>
      </c>
      <c r="AR669" s="102">
        <v>9.0</v>
      </c>
      <c r="AS669" s="102">
        <v>0.0421</v>
      </c>
      <c r="AT669" s="99">
        <v>0.0451</v>
      </c>
      <c r="AU669" s="102" t="s">
        <v>110</v>
      </c>
      <c r="AV669" s="109" t="s">
        <v>2506</v>
      </c>
      <c r="AW669" s="102" t="s">
        <v>2499</v>
      </c>
      <c r="AX669" s="110" t="s">
        <v>1785</v>
      </c>
      <c r="AY669" s="110" t="s">
        <v>118</v>
      </c>
      <c r="AZ669" s="110" t="s">
        <v>2500</v>
      </c>
    </row>
    <row r="670">
      <c r="A670" s="38">
        <v>666.0</v>
      </c>
      <c r="B670" s="135" t="s">
        <v>2507</v>
      </c>
      <c r="C670" s="82" t="str">
        <f t="shared" si="13"/>
        <v>View</v>
      </c>
      <c r="D670" s="38" t="s">
        <v>2508</v>
      </c>
      <c r="E670" s="83">
        <v>-0.0857</v>
      </c>
      <c r="F670" s="87" t="str">
        <f t="shared" si="14"/>
        <v>Muni New Jersey</v>
      </c>
      <c r="G670" s="71">
        <v>0.0057</v>
      </c>
      <c r="H670" s="72">
        <v>0.0011</v>
      </c>
      <c r="I670" s="72">
        <v>0.05</v>
      </c>
      <c r="J670" s="72">
        <v>0.0368</v>
      </c>
      <c r="K670" s="72">
        <v>0.1298</v>
      </c>
      <c r="L670" s="72">
        <v>0.1158</v>
      </c>
      <c r="M670" s="72">
        <v>0.0569</v>
      </c>
      <c r="N670" s="73">
        <v>-0.3714</v>
      </c>
      <c r="O670" s="73">
        <v>-0.1459</v>
      </c>
      <c r="P670" s="73">
        <v>-0.5847</v>
      </c>
      <c r="Q670" s="72">
        <v>0.1451</v>
      </c>
      <c r="R670" s="89">
        <v>0.39</v>
      </c>
      <c r="S670" s="91">
        <v>0.960907</v>
      </c>
      <c r="T670" s="93">
        <v>219.0</v>
      </c>
      <c r="U670" s="91">
        <v>365.887127</v>
      </c>
      <c r="V670" s="95"/>
      <c r="W670" s="97">
        <v>0.035</v>
      </c>
      <c r="X670" s="99">
        <v>0.033</v>
      </c>
      <c r="Y670" s="100">
        <v>43.0</v>
      </c>
      <c r="Z670" s="100">
        <v>23.0</v>
      </c>
      <c r="AA670" s="97">
        <v>0.0025</v>
      </c>
      <c r="AB670" s="100">
        <v>0.98</v>
      </c>
      <c r="AC670" s="102" t="s">
        <v>2279</v>
      </c>
      <c r="AD670" s="102" t="s">
        <v>2286</v>
      </c>
      <c r="AE670" s="100" t="s">
        <v>110</v>
      </c>
      <c r="AF670" s="103">
        <v>33358.0</v>
      </c>
      <c r="AG670" s="100">
        <v>3.0</v>
      </c>
      <c r="AH670" s="100">
        <v>3.0</v>
      </c>
      <c r="AI670" s="103">
        <v>46022.0</v>
      </c>
      <c r="AJ670" s="100">
        <v>0.0336</v>
      </c>
      <c r="AK670" s="102" t="s">
        <v>1292</v>
      </c>
      <c r="AL670" s="104"/>
      <c r="AM670" s="102" t="s">
        <v>2329</v>
      </c>
      <c r="AN670" s="100">
        <v>6110.0</v>
      </c>
      <c r="AO670" s="102" t="s">
        <v>110</v>
      </c>
      <c r="AP670" s="102" t="s">
        <v>110</v>
      </c>
      <c r="AQ670" s="102">
        <v>7.01627</v>
      </c>
      <c r="AR670" s="102">
        <v>9.0</v>
      </c>
      <c r="AS670" s="102" t="s">
        <v>110</v>
      </c>
      <c r="AT670" s="99">
        <v>0.047</v>
      </c>
      <c r="AU670" s="102" t="s">
        <v>110</v>
      </c>
      <c r="AV670" s="109" t="s">
        <v>2509</v>
      </c>
      <c r="AW670" s="102" t="s">
        <v>2499</v>
      </c>
      <c r="AX670" s="110" t="s">
        <v>1785</v>
      </c>
      <c r="AY670" s="110" t="s">
        <v>118</v>
      </c>
      <c r="AZ670" s="110" t="s">
        <v>2500</v>
      </c>
    </row>
    <row r="671">
      <c r="A671" s="38">
        <v>667.0</v>
      </c>
      <c r="B671" s="135" t="s">
        <v>2510</v>
      </c>
      <c r="C671" s="82" t="str">
        <f t="shared" si="13"/>
        <v>View</v>
      </c>
      <c r="D671" s="38" t="s">
        <v>2511</v>
      </c>
      <c r="E671" s="83">
        <v>0.253</v>
      </c>
      <c r="F671" s="87" t="str">
        <f t="shared" si="14"/>
        <v>Muni New Jersey</v>
      </c>
      <c r="G671" s="71">
        <v>0.0337</v>
      </c>
      <c r="H671" s="72">
        <v>0.005</v>
      </c>
      <c r="I671" s="72">
        <v>0.1113</v>
      </c>
      <c r="J671" s="72">
        <v>0.1218</v>
      </c>
      <c r="K671" s="72">
        <v>0.2438</v>
      </c>
      <c r="L671" s="72">
        <v>0.3268</v>
      </c>
      <c r="M671" s="72">
        <v>0.0746</v>
      </c>
      <c r="N671" s="73">
        <v>-0.1483</v>
      </c>
      <c r="O671" s="73">
        <v>0.4223</v>
      </c>
      <c r="P671" s="73">
        <v>-0.2151</v>
      </c>
      <c r="Q671" s="72">
        <v>0.3268</v>
      </c>
      <c r="R671" s="89">
        <v>0.19</v>
      </c>
      <c r="S671" s="91" t="s">
        <v>110</v>
      </c>
      <c r="T671" s="93">
        <v>254.0</v>
      </c>
      <c r="U671" s="91">
        <v>642.475983</v>
      </c>
      <c r="V671" s="95"/>
      <c r="W671" s="97">
        <v>0.0</v>
      </c>
      <c r="X671" s="99">
        <v>0.0542</v>
      </c>
      <c r="Y671" s="100">
        <v>100.0</v>
      </c>
      <c r="Z671" s="100">
        <v>1.0</v>
      </c>
      <c r="AA671" s="97">
        <v>0.0058</v>
      </c>
      <c r="AB671" s="100">
        <v>2.04</v>
      </c>
      <c r="AC671" s="102" t="s">
        <v>2279</v>
      </c>
      <c r="AD671" s="104"/>
      <c r="AE671" s="100" t="s">
        <v>110</v>
      </c>
      <c r="AF671" s="103">
        <v>35865.0</v>
      </c>
      <c r="AG671" s="100">
        <v>19.27</v>
      </c>
      <c r="AH671" s="100">
        <v>1.42</v>
      </c>
      <c r="AI671" s="103">
        <v>46013.0</v>
      </c>
      <c r="AJ671" s="100">
        <v>0.054</v>
      </c>
      <c r="AK671" s="102" t="s">
        <v>160</v>
      </c>
      <c r="AL671" s="102" t="s">
        <v>618</v>
      </c>
      <c r="AM671" s="102" t="s">
        <v>2329</v>
      </c>
      <c r="AN671" s="100">
        <v>6110.0</v>
      </c>
      <c r="AO671" s="102" t="s">
        <v>110</v>
      </c>
      <c r="AP671" s="102" t="s">
        <v>110</v>
      </c>
      <c r="AQ671" s="102" t="s">
        <v>110</v>
      </c>
      <c r="AR671" s="102">
        <v>9.0</v>
      </c>
      <c r="AS671" s="102" t="s">
        <v>110</v>
      </c>
      <c r="AT671" s="99">
        <v>0.047</v>
      </c>
      <c r="AU671" s="102" t="s">
        <v>110</v>
      </c>
      <c r="AV671" s="109" t="s">
        <v>2512</v>
      </c>
      <c r="AW671" s="102" t="s">
        <v>2499</v>
      </c>
      <c r="AX671" s="110" t="s">
        <v>1785</v>
      </c>
      <c r="AY671" s="110" t="s">
        <v>620</v>
      </c>
      <c r="AZ671" s="110" t="s">
        <v>2500</v>
      </c>
    </row>
    <row r="672">
      <c r="A672" s="38">
        <v>668.0</v>
      </c>
      <c r="B672" s="135" t="s">
        <v>2513</v>
      </c>
      <c r="C672" s="82" t="str">
        <f t="shared" si="13"/>
        <v>View</v>
      </c>
      <c r="D672" s="38" t="s">
        <v>2514</v>
      </c>
      <c r="E672" s="83">
        <v>-0.2322</v>
      </c>
      <c r="F672" s="87" t="str">
        <f t="shared" si="14"/>
        <v>Muni Massachusetts</v>
      </c>
      <c r="G672" s="71">
        <v>0.0045</v>
      </c>
      <c r="H672" s="72">
        <v>0.0012</v>
      </c>
      <c r="I672" s="72">
        <v>0.0457</v>
      </c>
      <c r="J672" s="72">
        <v>0.0421</v>
      </c>
      <c r="K672" s="72">
        <v>0.1108</v>
      </c>
      <c r="L672" s="72">
        <v>0.1165</v>
      </c>
      <c r="M672" s="72">
        <v>0.0306</v>
      </c>
      <c r="N672" s="73">
        <v>-0.497</v>
      </c>
      <c r="O672" s="73">
        <v>-0.4152</v>
      </c>
      <c r="P672" s="73">
        <v>-0.79</v>
      </c>
      <c r="Q672" s="72">
        <v>0.1322</v>
      </c>
      <c r="R672" s="89">
        <v>0.23</v>
      </c>
      <c r="S672" s="91">
        <v>-12.97671</v>
      </c>
      <c r="T672" s="93">
        <v>461.0</v>
      </c>
      <c r="U672" s="91">
        <v>1749.158229</v>
      </c>
      <c r="V672" s="95"/>
      <c r="W672" s="97">
        <v>0.0322</v>
      </c>
      <c r="X672" s="99">
        <v>0.0267</v>
      </c>
      <c r="Y672" s="100">
        <v>26.0</v>
      </c>
      <c r="Z672" s="100">
        <v>25.0</v>
      </c>
      <c r="AA672" s="97">
        <v>0.0022</v>
      </c>
      <c r="AB672" s="100">
        <v>0.92</v>
      </c>
      <c r="AC672" s="102" t="s">
        <v>2279</v>
      </c>
      <c r="AD672" s="102" t="s">
        <v>2286</v>
      </c>
      <c r="AE672" s="100" t="s">
        <v>110</v>
      </c>
      <c r="AF672" s="103">
        <v>30630.0</v>
      </c>
      <c r="AG672" s="100">
        <v>9.67</v>
      </c>
      <c r="AH672" s="100">
        <v>5.76</v>
      </c>
      <c r="AI672" s="103">
        <v>46022.0</v>
      </c>
      <c r="AJ672" s="100">
        <v>0.0266</v>
      </c>
      <c r="AK672" s="102" t="s">
        <v>1292</v>
      </c>
      <c r="AL672" s="104"/>
      <c r="AM672" s="102" t="s">
        <v>2329</v>
      </c>
      <c r="AN672" s="100">
        <v>6120.0</v>
      </c>
      <c r="AO672" s="102" t="s">
        <v>110</v>
      </c>
      <c r="AP672" s="102" t="s">
        <v>110</v>
      </c>
      <c r="AQ672" s="102">
        <v>7.59</v>
      </c>
      <c r="AR672" s="102">
        <v>6.0</v>
      </c>
      <c r="AS672" s="102" t="s">
        <v>110</v>
      </c>
      <c r="AT672" s="99">
        <v>0.0457</v>
      </c>
      <c r="AU672" s="102" t="s">
        <v>110</v>
      </c>
      <c r="AV672" s="109" t="s">
        <v>2515</v>
      </c>
      <c r="AW672" s="102" t="s">
        <v>2516</v>
      </c>
      <c r="AX672" s="110" t="s">
        <v>1785</v>
      </c>
      <c r="AY672" s="110" t="s">
        <v>118</v>
      </c>
      <c r="AZ672" s="110" t="s">
        <v>2517</v>
      </c>
    </row>
    <row r="673">
      <c r="A673" s="38">
        <v>669.0</v>
      </c>
      <c r="B673" s="135" t="s">
        <v>2518</v>
      </c>
      <c r="C673" s="82" t="str">
        <f t="shared" si="13"/>
        <v>View</v>
      </c>
      <c r="D673" s="38" t="s">
        <v>2519</v>
      </c>
      <c r="E673" s="83">
        <v>-0.1535</v>
      </c>
      <c r="F673" s="87" t="str">
        <f t="shared" si="14"/>
        <v>Muni Massachusetts</v>
      </c>
      <c r="G673" s="71">
        <v>0.0057</v>
      </c>
      <c r="H673" s="72">
        <v>0.0015</v>
      </c>
      <c r="I673" s="72">
        <v>0.0482</v>
      </c>
      <c r="J673" s="72">
        <v>0.0317</v>
      </c>
      <c r="K673" s="72">
        <v>0.1176</v>
      </c>
      <c r="L673" s="72">
        <v>0.1321</v>
      </c>
      <c r="M673" s="72">
        <v>0.0351</v>
      </c>
      <c r="N673" s="73">
        <v>-0.4127</v>
      </c>
      <c r="O673" s="73">
        <v>-0.271</v>
      </c>
      <c r="P673" s="73">
        <v>-0.6476</v>
      </c>
      <c r="Q673" s="72">
        <v>0.153</v>
      </c>
      <c r="R673" s="89">
        <v>0.23</v>
      </c>
      <c r="S673" s="91">
        <v>1.476784</v>
      </c>
      <c r="T673" s="93">
        <v>270.0</v>
      </c>
      <c r="U673" s="91">
        <v>401.360156</v>
      </c>
      <c r="V673" s="95"/>
      <c r="W673" s="97">
        <v>0.0361</v>
      </c>
      <c r="X673" s="99">
        <v>0.0342</v>
      </c>
      <c r="Y673" s="100">
        <v>54.0</v>
      </c>
      <c r="Z673" s="100">
        <v>5.0</v>
      </c>
      <c r="AA673" s="97">
        <v>0.0027</v>
      </c>
      <c r="AB673" s="100">
        <v>1.07</v>
      </c>
      <c r="AC673" s="102" t="s">
        <v>2279</v>
      </c>
      <c r="AD673" s="102" t="s">
        <v>2286</v>
      </c>
      <c r="AE673" s="100" t="s">
        <v>110</v>
      </c>
      <c r="AF673" s="103">
        <v>42461.0</v>
      </c>
      <c r="AG673" s="100">
        <v>27.02</v>
      </c>
      <c r="AH673" s="100">
        <v>27.02</v>
      </c>
      <c r="AI673" s="103">
        <v>46022.0</v>
      </c>
      <c r="AJ673" s="100">
        <v>0.0263</v>
      </c>
      <c r="AK673" s="102" t="s">
        <v>1292</v>
      </c>
      <c r="AL673" s="104"/>
      <c r="AM673" s="102" t="s">
        <v>2329</v>
      </c>
      <c r="AN673" s="100">
        <v>6120.0</v>
      </c>
      <c r="AO673" s="102" t="s">
        <v>110</v>
      </c>
      <c r="AP673" s="102" t="s">
        <v>110</v>
      </c>
      <c r="AQ673" s="102">
        <v>7.67</v>
      </c>
      <c r="AR673" s="102">
        <v>8.0</v>
      </c>
      <c r="AS673" s="102">
        <v>0.045</v>
      </c>
      <c r="AT673" s="99">
        <v>0.0471</v>
      </c>
      <c r="AU673" s="102" t="s">
        <v>110</v>
      </c>
      <c r="AV673" s="109" t="s">
        <v>2520</v>
      </c>
      <c r="AW673" s="102" t="s">
        <v>2516</v>
      </c>
      <c r="AX673" s="110" t="s">
        <v>1785</v>
      </c>
      <c r="AY673" s="110" t="s">
        <v>118</v>
      </c>
      <c r="AZ673" s="110" t="s">
        <v>2517</v>
      </c>
    </row>
    <row r="674">
      <c r="A674" s="38">
        <v>670.0</v>
      </c>
      <c r="B674" s="135" t="s">
        <v>2521</v>
      </c>
      <c r="C674" s="82" t="str">
        <f t="shared" si="13"/>
        <v>View</v>
      </c>
      <c r="D674" s="38" t="s">
        <v>2522</v>
      </c>
      <c r="E674" s="83">
        <v>-0.0859</v>
      </c>
      <c r="F674" s="87" t="str">
        <f t="shared" si="14"/>
        <v>Muni Massachusetts</v>
      </c>
      <c r="G674" s="71">
        <v>9.0E-4</v>
      </c>
      <c r="H674" s="72">
        <v>0.0024</v>
      </c>
      <c r="I674" s="72">
        <v>0.0558</v>
      </c>
      <c r="J674" s="72">
        <v>0.0399</v>
      </c>
      <c r="K674" s="72">
        <v>0.1282</v>
      </c>
      <c r="L674" s="72">
        <v>0.1363</v>
      </c>
      <c r="M674" s="72">
        <v>0.0356</v>
      </c>
      <c r="N674" s="73">
        <v>-0.384</v>
      </c>
      <c r="O674" s="73">
        <v>-0.151</v>
      </c>
      <c r="P674" s="73">
        <v>-0.6049</v>
      </c>
      <c r="Q674" s="72">
        <v>0.1586</v>
      </c>
      <c r="R674" s="89">
        <v>0.22</v>
      </c>
      <c r="S674" s="91">
        <v>349.084752</v>
      </c>
      <c r="T674" s="93">
        <v>983.0</v>
      </c>
      <c r="U674" s="91">
        <v>3350.045298</v>
      </c>
      <c r="V674" s="95"/>
      <c r="W674" s="97">
        <v>0.0369</v>
      </c>
      <c r="X674" s="99">
        <v>0.0356</v>
      </c>
      <c r="Y674" s="100">
        <v>36.0</v>
      </c>
      <c r="Z674" s="100">
        <v>1.0</v>
      </c>
      <c r="AA674" s="97">
        <v>0.003</v>
      </c>
      <c r="AB674" s="100">
        <v>1.16</v>
      </c>
      <c r="AC674" s="102" t="s">
        <v>2279</v>
      </c>
      <c r="AD674" s="102" t="s">
        <v>2286</v>
      </c>
      <c r="AE674" s="100" t="s">
        <v>110</v>
      </c>
      <c r="AF674" s="103">
        <v>36138.0</v>
      </c>
      <c r="AG674" s="100">
        <v>5.82</v>
      </c>
      <c r="AH674" s="100">
        <v>2.16</v>
      </c>
      <c r="AI674" s="103">
        <v>46022.0</v>
      </c>
      <c r="AJ674" s="100">
        <v>0.0307</v>
      </c>
      <c r="AK674" s="102" t="s">
        <v>1292</v>
      </c>
      <c r="AL674" s="104"/>
      <c r="AM674" s="102" t="s">
        <v>2329</v>
      </c>
      <c r="AN674" s="100">
        <v>6120.0</v>
      </c>
      <c r="AO674" s="102" t="s">
        <v>110</v>
      </c>
      <c r="AP674" s="102" t="s">
        <v>110</v>
      </c>
      <c r="AQ674" s="102">
        <v>7.88</v>
      </c>
      <c r="AR674" s="102">
        <v>8.0</v>
      </c>
      <c r="AS674" s="102">
        <v>0.0415</v>
      </c>
      <c r="AT674" s="99">
        <v>0.0453</v>
      </c>
      <c r="AU674" s="102" t="s">
        <v>110</v>
      </c>
      <c r="AV674" s="109" t="s">
        <v>2523</v>
      </c>
      <c r="AW674" s="102" t="s">
        <v>2516</v>
      </c>
      <c r="AX674" s="110" t="s">
        <v>1785</v>
      </c>
      <c r="AY674" s="110" t="s">
        <v>118</v>
      </c>
      <c r="AZ674" s="110" t="s">
        <v>2517</v>
      </c>
    </row>
    <row r="675">
      <c r="A675" s="38">
        <v>671.0</v>
      </c>
      <c r="B675" s="135" t="s">
        <v>2524</v>
      </c>
      <c r="C675" s="82" t="str">
        <f t="shared" si="13"/>
        <v>View</v>
      </c>
      <c r="D675" s="38" t="s">
        <v>2525</v>
      </c>
      <c r="E675" s="83">
        <v>-0.0522</v>
      </c>
      <c r="F675" s="87" t="str">
        <f t="shared" si="14"/>
        <v>Muni Pennsylvania</v>
      </c>
      <c r="G675" s="71">
        <v>9.0E-4</v>
      </c>
      <c r="H675" s="72">
        <v>4.0E-4</v>
      </c>
      <c r="I675" s="72">
        <v>0.0558</v>
      </c>
      <c r="J675" s="72">
        <v>0.0416</v>
      </c>
      <c r="K675" s="72">
        <v>0.1334</v>
      </c>
      <c r="L675" s="72">
        <v>0.133</v>
      </c>
      <c r="M675" s="72">
        <v>0.052</v>
      </c>
      <c r="N675" s="73">
        <v>-0.3346</v>
      </c>
      <c r="O675" s="73">
        <v>-0.0925</v>
      </c>
      <c r="P675" s="73">
        <v>-0.5364</v>
      </c>
      <c r="Q675" s="72">
        <v>0.1558</v>
      </c>
      <c r="R675" s="89">
        <v>0.34</v>
      </c>
      <c r="S675" s="91">
        <v>15.363715</v>
      </c>
      <c r="T675" s="93">
        <v>1189.0</v>
      </c>
      <c r="U675" s="91">
        <v>3814.76464</v>
      </c>
      <c r="V675" s="95"/>
      <c r="W675" s="97">
        <v>0.0387</v>
      </c>
      <c r="X675" s="99">
        <v>0.0365</v>
      </c>
      <c r="Y675" s="100">
        <v>14.0</v>
      </c>
      <c r="Z675" s="100">
        <v>4.0</v>
      </c>
      <c r="AA675" s="97">
        <v>0.0029</v>
      </c>
      <c r="AB675" s="100">
        <v>1.14</v>
      </c>
      <c r="AC675" s="102" t="s">
        <v>2279</v>
      </c>
      <c r="AD675" s="102" t="s">
        <v>2286</v>
      </c>
      <c r="AE675" s="100" t="s">
        <v>110</v>
      </c>
      <c r="AF675" s="103">
        <v>37025.0</v>
      </c>
      <c r="AG675" s="100">
        <v>14.09</v>
      </c>
      <c r="AH675" s="100">
        <v>2.16</v>
      </c>
      <c r="AI675" s="103">
        <v>46022.0</v>
      </c>
      <c r="AJ675" s="100">
        <v>0.0337</v>
      </c>
      <c r="AK675" s="102" t="s">
        <v>1292</v>
      </c>
      <c r="AL675" s="104"/>
      <c r="AM675" s="102" t="s">
        <v>2329</v>
      </c>
      <c r="AN675" s="100">
        <v>6130.0</v>
      </c>
      <c r="AO675" s="102" t="s">
        <v>110</v>
      </c>
      <c r="AP675" s="102" t="s">
        <v>110</v>
      </c>
      <c r="AQ675" s="102">
        <v>7.93</v>
      </c>
      <c r="AR675" s="102">
        <v>7.0</v>
      </c>
      <c r="AS675" s="102">
        <v>0.0434</v>
      </c>
      <c r="AT675" s="99">
        <v>0.0455</v>
      </c>
      <c r="AU675" s="102" t="s">
        <v>110</v>
      </c>
      <c r="AV675" s="109" t="s">
        <v>2526</v>
      </c>
      <c r="AW675" s="102" t="s">
        <v>2527</v>
      </c>
      <c r="AX675" s="110" t="s">
        <v>1785</v>
      </c>
      <c r="AY675" s="110" t="s">
        <v>118</v>
      </c>
      <c r="AZ675" s="110" t="s">
        <v>2528</v>
      </c>
    </row>
    <row r="676">
      <c r="A676" s="38">
        <v>672.0</v>
      </c>
      <c r="B676" s="135" t="s">
        <v>2529</v>
      </c>
      <c r="C676" s="82" t="str">
        <f t="shared" si="13"/>
        <v>View</v>
      </c>
      <c r="D676" s="38" t="s">
        <v>2530</v>
      </c>
      <c r="E676" s="83">
        <v>-0.0523</v>
      </c>
      <c r="F676" s="87" t="str">
        <f t="shared" si="14"/>
        <v>Muni Pennsylvania</v>
      </c>
      <c r="G676" s="71">
        <v>0.0083</v>
      </c>
      <c r="H676" s="72">
        <v>0.0018</v>
      </c>
      <c r="I676" s="72">
        <v>0.0524</v>
      </c>
      <c r="J676" s="72">
        <v>0.019</v>
      </c>
      <c r="K676" s="72">
        <v>0.1296</v>
      </c>
      <c r="L676" s="72">
        <v>0.156</v>
      </c>
      <c r="M676" s="72">
        <v>0.0505</v>
      </c>
      <c r="N676" s="73">
        <v>-0.2952</v>
      </c>
      <c r="O676" s="73">
        <v>-0.088</v>
      </c>
      <c r="P676" s="73">
        <v>-0.4736</v>
      </c>
      <c r="Q676" s="72">
        <v>0.1712</v>
      </c>
      <c r="R676" s="89">
        <v>0.29</v>
      </c>
      <c r="S676" s="91">
        <v>-27.12635</v>
      </c>
      <c r="T676" s="93">
        <v>164.0</v>
      </c>
      <c r="U676" s="91">
        <v>394.123485</v>
      </c>
      <c r="V676" s="95"/>
      <c r="W676" s="97">
        <v>0.0361</v>
      </c>
      <c r="X676" s="99">
        <v>0.0392</v>
      </c>
      <c r="Y676" s="100">
        <v>94.0</v>
      </c>
      <c r="Z676" s="100">
        <v>11.0</v>
      </c>
      <c r="AA676" s="97">
        <v>0.0036</v>
      </c>
      <c r="AB676" s="100">
        <v>1.28</v>
      </c>
      <c r="AC676" s="102" t="s">
        <v>2279</v>
      </c>
      <c r="AD676" s="102" t="s">
        <v>2286</v>
      </c>
      <c r="AE676" s="100" t="s">
        <v>110</v>
      </c>
      <c r="AF676" s="103">
        <v>28207.0</v>
      </c>
      <c r="AG676" s="100">
        <v>18.48</v>
      </c>
      <c r="AH676" s="100">
        <v>2.59</v>
      </c>
      <c r="AI676" s="103">
        <v>46022.0</v>
      </c>
      <c r="AJ676" s="100">
        <v>0.0245</v>
      </c>
      <c r="AK676" s="102" t="s">
        <v>1292</v>
      </c>
      <c r="AL676" s="104"/>
      <c r="AM676" s="102" t="s">
        <v>2329</v>
      </c>
      <c r="AN676" s="100">
        <v>6130.0</v>
      </c>
      <c r="AO676" s="102" t="s">
        <v>110</v>
      </c>
      <c r="AP676" s="102" t="s">
        <v>110</v>
      </c>
      <c r="AQ676" s="102">
        <v>9.41</v>
      </c>
      <c r="AR676" s="102">
        <v>11.0</v>
      </c>
      <c r="AS676" s="102">
        <v>0.0491</v>
      </c>
      <c r="AT676" s="99">
        <v>0.0492</v>
      </c>
      <c r="AU676" s="102" t="s">
        <v>110</v>
      </c>
      <c r="AV676" s="109" t="s">
        <v>2531</v>
      </c>
      <c r="AW676" s="102" t="s">
        <v>2527</v>
      </c>
      <c r="AX676" s="110" t="s">
        <v>1785</v>
      </c>
      <c r="AY676" s="110" t="s">
        <v>118</v>
      </c>
      <c r="AZ676" s="110" t="s">
        <v>2528</v>
      </c>
    </row>
    <row r="677">
      <c r="A677" s="38">
        <v>673.0</v>
      </c>
      <c r="B677" s="135" t="s">
        <v>2532</v>
      </c>
      <c r="C677" s="82" t="str">
        <f t="shared" si="13"/>
        <v>View</v>
      </c>
      <c r="D677" s="38" t="s">
        <v>2533</v>
      </c>
      <c r="E677" s="83">
        <v>0.2759</v>
      </c>
      <c r="F677" s="87" t="str">
        <f t="shared" si="14"/>
        <v>Muni Pennsylvania</v>
      </c>
      <c r="G677" s="71">
        <v>0.0375</v>
      </c>
      <c r="H677" s="72">
        <v>0.0042</v>
      </c>
      <c r="I677" s="72">
        <v>0.1159</v>
      </c>
      <c r="J677" s="72">
        <v>0.1368</v>
      </c>
      <c r="K677" s="72">
        <v>0.2598</v>
      </c>
      <c r="L677" s="72">
        <v>0.3239</v>
      </c>
      <c r="M677" s="72">
        <v>0.085</v>
      </c>
      <c r="N677" s="73">
        <v>-0.1321</v>
      </c>
      <c r="O677" s="73">
        <v>0.5132</v>
      </c>
      <c r="P677" s="73">
        <v>-0.1947</v>
      </c>
      <c r="Q677" s="72">
        <v>0.3239</v>
      </c>
      <c r="R677" s="89">
        <v>0.22</v>
      </c>
      <c r="S677" s="91" t="s">
        <v>110</v>
      </c>
      <c r="T677" s="93">
        <v>290.0</v>
      </c>
      <c r="U677" s="91">
        <v>446.613624</v>
      </c>
      <c r="V677" s="95"/>
      <c r="W677" s="97">
        <v>0.0</v>
      </c>
      <c r="X677" s="99">
        <v>0.0784</v>
      </c>
      <c r="Y677" s="100">
        <v>1.0</v>
      </c>
      <c r="Z677" s="100">
        <v>100.0</v>
      </c>
      <c r="AA677" s="97">
        <v>0.0056</v>
      </c>
      <c r="AB677" s="100">
        <v>2.22</v>
      </c>
      <c r="AC677" s="102" t="s">
        <v>2279</v>
      </c>
      <c r="AD677" s="102" t="s">
        <v>2534</v>
      </c>
      <c r="AE677" s="100" t="s">
        <v>110</v>
      </c>
      <c r="AF677" s="103">
        <v>33290.0</v>
      </c>
      <c r="AG677" s="100">
        <v>15.01</v>
      </c>
      <c r="AH677" s="100">
        <v>2.22</v>
      </c>
      <c r="AI677" s="103">
        <v>46006.0</v>
      </c>
      <c r="AJ677" s="100">
        <v>0.078</v>
      </c>
      <c r="AK677" s="102" t="s">
        <v>160</v>
      </c>
      <c r="AL677" s="102" t="s">
        <v>618</v>
      </c>
      <c r="AM677" s="102" t="s">
        <v>2329</v>
      </c>
      <c r="AN677" s="100">
        <v>6130.0</v>
      </c>
      <c r="AO677" s="102" t="s">
        <v>110</v>
      </c>
      <c r="AP677" s="102" t="s">
        <v>110</v>
      </c>
      <c r="AQ677" s="102">
        <v>14.49</v>
      </c>
      <c r="AR677" s="102">
        <v>8.0</v>
      </c>
      <c r="AS677" s="102" t="s">
        <v>110</v>
      </c>
      <c r="AT677" s="99">
        <v>0.0455</v>
      </c>
      <c r="AU677" s="102" t="s">
        <v>110</v>
      </c>
      <c r="AV677" s="109" t="s">
        <v>2535</v>
      </c>
      <c r="AW677" s="102" t="s">
        <v>2527</v>
      </c>
      <c r="AX677" s="110" t="s">
        <v>1785</v>
      </c>
      <c r="AY677" s="110" t="s">
        <v>620</v>
      </c>
      <c r="AZ677" s="110" t="s">
        <v>2528</v>
      </c>
    </row>
    <row r="678">
      <c r="A678" s="38">
        <v>674.0</v>
      </c>
      <c r="B678" s="135" t="s">
        <v>2536</v>
      </c>
      <c r="C678" s="82" t="str">
        <f t="shared" si="13"/>
        <v>View</v>
      </c>
      <c r="D678" s="38" t="s">
        <v>2537</v>
      </c>
      <c r="E678" s="83">
        <v>-0.0936</v>
      </c>
      <c r="F678" s="87" t="str">
        <f t="shared" si="14"/>
        <v>Muni Pennsylvania</v>
      </c>
      <c r="G678" s="71">
        <v>0.0055</v>
      </c>
      <c r="H678" s="72">
        <v>4.0E-4</v>
      </c>
      <c r="I678" s="72">
        <v>0.0588</v>
      </c>
      <c r="J678" s="72">
        <v>0.0355</v>
      </c>
      <c r="K678" s="72">
        <v>0.1274</v>
      </c>
      <c r="L678" s="72">
        <v>0.1551</v>
      </c>
      <c r="M678" s="72">
        <v>0.032</v>
      </c>
      <c r="N678" s="73">
        <v>-0.3923</v>
      </c>
      <c r="O678" s="73">
        <v>-0.164</v>
      </c>
      <c r="P678" s="73">
        <v>-0.6092</v>
      </c>
      <c r="Q678" s="72">
        <v>0.1639</v>
      </c>
      <c r="R678" s="89">
        <v>0.2</v>
      </c>
      <c r="S678" s="91">
        <v>-24.78848</v>
      </c>
      <c r="T678" s="93">
        <v>156.0</v>
      </c>
      <c r="U678" s="91">
        <v>309.223729</v>
      </c>
      <c r="V678" s="95"/>
      <c r="W678" s="97">
        <v>0.0376</v>
      </c>
      <c r="X678" s="99">
        <v>0.0374</v>
      </c>
      <c r="Y678" s="100">
        <v>42.0</v>
      </c>
      <c r="Z678" s="100">
        <v>22.0</v>
      </c>
      <c r="AA678" s="97">
        <v>0.0036</v>
      </c>
      <c r="AB678" s="100">
        <v>1.14</v>
      </c>
      <c r="AC678" s="102" t="s">
        <v>2279</v>
      </c>
      <c r="AD678" s="102" t="s">
        <v>2286</v>
      </c>
      <c r="AE678" s="100" t="s">
        <v>110</v>
      </c>
      <c r="AF678" s="103">
        <v>33116.0</v>
      </c>
      <c r="AG678" s="100">
        <v>19.08</v>
      </c>
      <c r="AH678" s="100">
        <v>3.26</v>
      </c>
      <c r="AI678" s="103">
        <v>46022.0</v>
      </c>
      <c r="AJ678" s="100">
        <v>0.031</v>
      </c>
      <c r="AK678" s="102" t="s">
        <v>1292</v>
      </c>
      <c r="AL678" s="104"/>
      <c r="AM678" s="102" t="s">
        <v>2329</v>
      </c>
      <c r="AN678" s="100">
        <v>6130.0</v>
      </c>
      <c r="AO678" s="102" t="s">
        <v>110</v>
      </c>
      <c r="AP678" s="102" t="s">
        <v>110</v>
      </c>
      <c r="AQ678" s="102">
        <v>8.16731</v>
      </c>
      <c r="AR678" s="102">
        <v>9.0</v>
      </c>
      <c r="AS678" s="102">
        <v>0.0482</v>
      </c>
      <c r="AT678" s="99">
        <v>0.0479</v>
      </c>
      <c r="AU678" s="102" t="s">
        <v>110</v>
      </c>
      <c r="AV678" s="109" t="s">
        <v>2538</v>
      </c>
      <c r="AW678" s="102" t="s">
        <v>2527</v>
      </c>
      <c r="AX678" s="110" t="s">
        <v>1785</v>
      </c>
      <c r="AY678" s="110" t="s">
        <v>118</v>
      </c>
      <c r="AZ678" s="110" t="s">
        <v>2528</v>
      </c>
    </row>
    <row r="679">
      <c r="A679" s="38">
        <v>675.0</v>
      </c>
      <c r="B679" s="135" t="s">
        <v>2539</v>
      </c>
      <c r="C679" s="82" t="str">
        <f t="shared" si="13"/>
        <v>View</v>
      </c>
      <c r="D679" s="38" t="s">
        <v>2540</v>
      </c>
      <c r="E679" s="83">
        <v>-0.0437</v>
      </c>
      <c r="F679" s="87" t="str">
        <f t="shared" si="14"/>
        <v>Muni Minnesota</v>
      </c>
      <c r="G679" s="71">
        <v>0.0059</v>
      </c>
      <c r="H679" s="72">
        <v>0.0015</v>
      </c>
      <c r="I679" s="72">
        <v>0.0591</v>
      </c>
      <c r="J679" s="72">
        <v>0.032</v>
      </c>
      <c r="K679" s="72">
        <v>0.1346</v>
      </c>
      <c r="L679" s="72">
        <v>0.149</v>
      </c>
      <c r="M679" s="72">
        <v>0.0592</v>
      </c>
      <c r="N679" s="73">
        <v>-0.3086</v>
      </c>
      <c r="O679" s="73">
        <v>-0.0679</v>
      </c>
      <c r="P679" s="73">
        <v>-0.4656</v>
      </c>
      <c r="Q679" s="72">
        <v>0.1511</v>
      </c>
      <c r="R679" s="89">
        <v>0.38</v>
      </c>
      <c r="S679" s="91">
        <v>-2.260997</v>
      </c>
      <c r="T679" s="93">
        <v>220.0</v>
      </c>
      <c r="U679" s="91">
        <v>224.353428</v>
      </c>
      <c r="V679" s="95"/>
      <c r="W679" s="97">
        <v>0.0422</v>
      </c>
      <c r="X679" s="99">
        <v>0.0399</v>
      </c>
      <c r="Y679" s="100">
        <v>75.0</v>
      </c>
      <c r="Z679" s="100">
        <v>1.0</v>
      </c>
      <c r="AA679" s="97">
        <v>0.0033</v>
      </c>
      <c r="AB679" s="100">
        <v>1.14</v>
      </c>
      <c r="AC679" s="102" t="s">
        <v>2279</v>
      </c>
      <c r="AD679" s="102" t="s">
        <v>2286</v>
      </c>
      <c r="AE679" s="100" t="s">
        <v>110</v>
      </c>
      <c r="AF679" s="103">
        <v>41639.0</v>
      </c>
      <c r="AG679" s="100">
        <v>18.48</v>
      </c>
      <c r="AH679" s="100">
        <v>2.59</v>
      </c>
      <c r="AI679" s="103">
        <v>46022.0</v>
      </c>
      <c r="AJ679" s="100">
        <v>0.0342</v>
      </c>
      <c r="AK679" s="102" t="s">
        <v>1292</v>
      </c>
      <c r="AL679" s="104"/>
      <c r="AM679" s="102" t="s">
        <v>2329</v>
      </c>
      <c r="AN679" s="100">
        <v>6140.0</v>
      </c>
      <c r="AO679" s="102" t="s">
        <v>110</v>
      </c>
      <c r="AP679" s="102" t="s">
        <v>110</v>
      </c>
      <c r="AQ679" s="102">
        <v>8.84</v>
      </c>
      <c r="AR679" s="102">
        <v>12.0</v>
      </c>
      <c r="AS679" s="102">
        <v>0.0512</v>
      </c>
      <c r="AT679" s="99">
        <v>0.0499</v>
      </c>
      <c r="AU679" s="102" t="s">
        <v>110</v>
      </c>
      <c r="AV679" s="109" t="s">
        <v>2541</v>
      </c>
      <c r="AW679" s="102" t="s">
        <v>2542</v>
      </c>
      <c r="AX679" s="110" t="s">
        <v>1785</v>
      </c>
      <c r="AY679" s="110" t="s">
        <v>118</v>
      </c>
      <c r="AZ679" s="110" t="s">
        <v>2543</v>
      </c>
    </row>
    <row r="680">
      <c r="A680" s="38">
        <v>676.0</v>
      </c>
      <c r="B680" s="135" t="s">
        <v>2544</v>
      </c>
      <c r="C680" s="82" t="str">
        <f t="shared" si="13"/>
        <v>View</v>
      </c>
      <c r="D680" s="38" t="s">
        <v>2545</v>
      </c>
      <c r="E680" s="83">
        <v>-0.0945</v>
      </c>
      <c r="F680" s="87" t="str">
        <f t="shared" si="14"/>
        <v>Muni Minnesota</v>
      </c>
      <c r="G680" s="71">
        <v>0.0081</v>
      </c>
      <c r="H680" s="72">
        <v>0.0023</v>
      </c>
      <c r="I680" s="72">
        <v>0.0707</v>
      </c>
      <c r="J680" s="72">
        <v>0.0478</v>
      </c>
      <c r="K680" s="72">
        <v>0.132</v>
      </c>
      <c r="L680" s="72">
        <v>0.1285</v>
      </c>
      <c r="M680" s="72">
        <v>0.0458</v>
      </c>
      <c r="N680" s="73">
        <v>-0.4013</v>
      </c>
      <c r="O680" s="73">
        <v>-0.1415</v>
      </c>
      <c r="P680" s="73">
        <v>-0.5757</v>
      </c>
      <c r="Q680" s="72">
        <v>0.1543</v>
      </c>
      <c r="R680" s="89">
        <v>0.28</v>
      </c>
      <c r="S680" s="91">
        <v>-15.010474</v>
      </c>
      <c r="T680" s="93">
        <v>251.0</v>
      </c>
      <c r="U680" s="91">
        <v>378.497519</v>
      </c>
      <c r="V680" s="95"/>
      <c r="W680" s="97">
        <v>0.035</v>
      </c>
      <c r="X680" s="99">
        <v>0.0353</v>
      </c>
      <c r="Y680" s="100">
        <v>17.0</v>
      </c>
      <c r="Z680" s="100">
        <v>8.0</v>
      </c>
      <c r="AA680" s="97">
        <v>0.0029</v>
      </c>
      <c r="AB680" s="100">
        <v>0.97</v>
      </c>
      <c r="AC680" s="102" t="s">
        <v>2279</v>
      </c>
      <c r="AD680" s="102" t="s">
        <v>2286</v>
      </c>
      <c r="AE680" s="100" t="s">
        <v>110</v>
      </c>
      <c r="AF680" s="103">
        <v>34304.0</v>
      </c>
      <c r="AG680" s="100">
        <v>25.02</v>
      </c>
      <c r="AH680" s="100">
        <v>7.42</v>
      </c>
      <c r="AI680" s="103">
        <v>46022.0</v>
      </c>
      <c r="AJ680" s="100">
        <v>0.0519</v>
      </c>
      <c r="AK680" s="102" t="s">
        <v>1292</v>
      </c>
      <c r="AL680" s="104"/>
      <c r="AM680" s="102" t="s">
        <v>2329</v>
      </c>
      <c r="AN680" s="100">
        <v>6140.0</v>
      </c>
      <c r="AO680" s="102" t="s">
        <v>110</v>
      </c>
      <c r="AP680" s="102" t="s">
        <v>110</v>
      </c>
      <c r="AQ680" s="102">
        <v>7.2</v>
      </c>
      <c r="AR680" s="102">
        <v>11.0</v>
      </c>
      <c r="AS680" s="102">
        <v>0.0492</v>
      </c>
      <c r="AT680" s="99">
        <v>0.047</v>
      </c>
      <c r="AU680" s="102" t="s">
        <v>110</v>
      </c>
      <c r="AV680" s="109" t="s">
        <v>2546</v>
      </c>
      <c r="AW680" s="102" t="s">
        <v>2542</v>
      </c>
      <c r="AX680" s="110" t="s">
        <v>1785</v>
      </c>
      <c r="AY680" s="110" t="s">
        <v>118</v>
      </c>
      <c r="AZ680" s="110" t="s">
        <v>2543</v>
      </c>
    </row>
    <row r="681">
      <c r="A681" s="38">
        <v>677.0</v>
      </c>
      <c r="B681" s="135" t="s">
        <v>2547</v>
      </c>
      <c r="C681" s="82" t="str">
        <f t="shared" si="13"/>
        <v>View</v>
      </c>
      <c r="D681" s="38" t="s">
        <v>2548</v>
      </c>
      <c r="E681" s="83">
        <v>-0.139</v>
      </c>
      <c r="F681" s="87" t="str">
        <f t="shared" si="14"/>
        <v>Muni Minnesota</v>
      </c>
      <c r="G681" s="71">
        <v>0.0081</v>
      </c>
      <c r="H681" s="72">
        <v>0.0012</v>
      </c>
      <c r="I681" s="72">
        <v>0.0599</v>
      </c>
      <c r="J681" s="72">
        <v>0.0396</v>
      </c>
      <c r="K681" s="72">
        <v>0.1136</v>
      </c>
      <c r="L681" s="72">
        <v>0.1742</v>
      </c>
      <c r="M681" s="72">
        <v>0.002</v>
      </c>
      <c r="N681" s="73">
        <v>-0.4444</v>
      </c>
      <c r="O681" s="73">
        <v>-0.2306</v>
      </c>
      <c r="P681" s="73">
        <v>-0.6786</v>
      </c>
      <c r="Q681" s="72">
        <v>0.1786</v>
      </c>
      <c r="R681" s="89">
        <v>0.01</v>
      </c>
      <c r="S681" s="91">
        <v>-19.344735</v>
      </c>
      <c r="T681" s="93">
        <v>237.0</v>
      </c>
      <c r="U681" s="91">
        <v>483.06565</v>
      </c>
      <c r="V681" s="95"/>
      <c r="W681" s="97">
        <v>0.0325</v>
      </c>
      <c r="X681" s="99">
        <v>0.0313</v>
      </c>
      <c r="Y681" s="100">
        <v>44.0</v>
      </c>
      <c r="Z681" s="100">
        <v>31.0</v>
      </c>
      <c r="AA681" s="97">
        <v>0.0033</v>
      </c>
      <c r="AB681" s="100">
        <v>1.24</v>
      </c>
      <c r="AC681" s="102" t="s">
        <v>2279</v>
      </c>
      <c r="AD681" s="102" t="s">
        <v>2286</v>
      </c>
      <c r="AE681" s="100" t="s">
        <v>110</v>
      </c>
      <c r="AF681" s="103">
        <v>31642.0</v>
      </c>
      <c r="AG681" s="100">
        <v>1.42</v>
      </c>
      <c r="AH681" s="100">
        <v>0.76</v>
      </c>
      <c r="AI681" s="103">
        <v>46022.0</v>
      </c>
      <c r="AJ681" s="100">
        <v>0.0529</v>
      </c>
      <c r="AK681" s="102" t="s">
        <v>1292</v>
      </c>
      <c r="AL681" s="104"/>
      <c r="AM681" s="102" t="s">
        <v>2329</v>
      </c>
      <c r="AN681" s="100">
        <v>6140.0</v>
      </c>
      <c r="AO681" s="102" t="s">
        <v>110</v>
      </c>
      <c r="AP681" s="102" t="s">
        <v>110</v>
      </c>
      <c r="AQ681" s="102">
        <v>8.29</v>
      </c>
      <c r="AR681" s="102">
        <v>10.0</v>
      </c>
      <c r="AS681" s="102" t="s">
        <v>110</v>
      </c>
      <c r="AT681" s="99">
        <v>0.0445</v>
      </c>
      <c r="AU681" s="102" t="s">
        <v>110</v>
      </c>
      <c r="AV681" s="109" t="s">
        <v>2549</v>
      </c>
      <c r="AW681" s="102" t="s">
        <v>2542</v>
      </c>
      <c r="AX681" s="110" t="s">
        <v>1785</v>
      </c>
      <c r="AY681" s="110" t="s">
        <v>118</v>
      </c>
      <c r="AZ681" s="110" t="s">
        <v>2543</v>
      </c>
    </row>
    <row r="682">
      <c r="A682" s="38">
        <v>678.0</v>
      </c>
      <c r="B682" s="135" t="s">
        <v>2550</v>
      </c>
      <c r="C682" s="82" t="str">
        <f t="shared" si="13"/>
        <v>View</v>
      </c>
      <c r="D682" s="38" t="s">
        <v>2551</v>
      </c>
      <c r="E682" s="83">
        <v>-0.1818</v>
      </c>
      <c r="F682" s="87" t="str">
        <f t="shared" si="14"/>
        <v>Muni Ohio</v>
      </c>
      <c r="G682" s="71">
        <v>0.0046</v>
      </c>
      <c r="H682" s="72">
        <v>0.0012</v>
      </c>
      <c r="I682" s="72">
        <v>0.048</v>
      </c>
      <c r="J682" s="72">
        <v>0.0449</v>
      </c>
      <c r="K682" s="72">
        <v>0.1174</v>
      </c>
      <c r="L682" s="72">
        <v>0.1152</v>
      </c>
      <c r="M682" s="72">
        <v>0.0435</v>
      </c>
      <c r="N682" s="73">
        <v>-0.4472</v>
      </c>
      <c r="O682" s="73">
        <v>-0.3205</v>
      </c>
      <c r="P682" s="73">
        <v>-0.7141</v>
      </c>
      <c r="Q682" s="72">
        <v>0.1329</v>
      </c>
      <c r="R682" s="89">
        <v>0.33</v>
      </c>
      <c r="S682" s="91">
        <v>1.841932</v>
      </c>
      <c r="T682" s="93">
        <v>322.0</v>
      </c>
      <c r="U682" s="91">
        <v>494.765824</v>
      </c>
      <c r="V682" s="95"/>
      <c r="W682" s="97">
        <v>0.0318</v>
      </c>
      <c r="X682" s="99">
        <v>0.0277</v>
      </c>
      <c r="Y682" s="100">
        <v>1.0</v>
      </c>
      <c r="Z682" s="100">
        <v>17.0</v>
      </c>
      <c r="AA682" s="97">
        <v>0.0023</v>
      </c>
      <c r="AB682" s="100">
        <v>0.92</v>
      </c>
      <c r="AC682" s="102" t="s">
        <v>2279</v>
      </c>
      <c r="AD682" s="102" t="s">
        <v>2286</v>
      </c>
      <c r="AE682" s="100" t="s">
        <v>110</v>
      </c>
      <c r="AF682" s="103">
        <v>31366.0</v>
      </c>
      <c r="AG682" s="100">
        <v>9.67</v>
      </c>
      <c r="AH682" s="100">
        <v>5.84</v>
      </c>
      <c r="AI682" s="103">
        <v>46022.0</v>
      </c>
      <c r="AJ682" s="100">
        <v>0.0278</v>
      </c>
      <c r="AK682" s="102" t="s">
        <v>1292</v>
      </c>
      <c r="AL682" s="104"/>
      <c r="AM682" s="102" t="s">
        <v>2329</v>
      </c>
      <c r="AN682" s="100">
        <v>6150.0</v>
      </c>
      <c r="AO682" s="102" t="s">
        <v>110</v>
      </c>
      <c r="AP682" s="102" t="s">
        <v>110</v>
      </c>
      <c r="AQ682" s="102">
        <v>6.91</v>
      </c>
      <c r="AR682" s="102">
        <v>7.0</v>
      </c>
      <c r="AS682" s="102" t="s">
        <v>110</v>
      </c>
      <c r="AT682" s="99">
        <v>0.0446</v>
      </c>
      <c r="AU682" s="102" t="s">
        <v>110</v>
      </c>
      <c r="AV682" s="109" t="s">
        <v>2552</v>
      </c>
      <c r="AW682" s="102" t="s">
        <v>2553</v>
      </c>
      <c r="AX682" s="110" t="s">
        <v>1785</v>
      </c>
      <c r="AY682" s="110" t="s">
        <v>118</v>
      </c>
      <c r="AZ682" s="110" t="s">
        <v>2554</v>
      </c>
    </row>
    <row r="683">
      <c r="A683" s="38">
        <v>679.0</v>
      </c>
      <c r="B683" s="135" t="s">
        <v>2555</v>
      </c>
      <c r="C683" s="82" t="str">
        <f t="shared" si="13"/>
        <v>View</v>
      </c>
      <c r="D683" s="38" t="s">
        <v>2556</v>
      </c>
      <c r="E683" s="83">
        <v>-0.0715</v>
      </c>
      <c r="F683" s="87" t="str">
        <f t="shared" si="14"/>
        <v>Muni Ohio</v>
      </c>
      <c r="G683" s="71">
        <v>9.0E-4</v>
      </c>
      <c r="H683" s="72">
        <v>0.0012</v>
      </c>
      <c r="I683" s="72">
        <v>0.0543</v>
      </c>
      <c r="J683" s="72">
        <v>0.0394</v>
      </c>
      <c r="K683" s="72">
        <v>0.1293</v>
      </c>
      <c r="L683" s="72">
        <v>0.1467</v>
      </c>
      <c r="M683" s="72">
        <v>0.0348</v>
      </c>
      <c r="N683" s="73">
        <v>-0.3644</v>
      </c>
      <c r="O683" s="73">
        <v>-0.125</v>
      </c>
      <c r="P683" s="73">
        <v>-0.5761</v>
      </c>
      <c r="Q683" s="72">
        <v>0.1672</v>
      </c>
      <c r="R683" s="89">
        <v>0.21</v>
      </c>
      <c r="S683" s="91">
        <v>29.253049</v>
      </c>
      <c r="T683" s="93">
        <v>840.0</v>
      </c>
      <c r="U683" s="91">
        <v>1429.607755</v>
      </c>
      <c r="V683" s="95"/>
      <c r="W683" s="97">
        <v>0.0389</v>
      </c>
      <c r="X683" s="99">
        <v>0.0355</v>
      </c>
      <c r="Y683" s="100">
        <v>17.0</v>
      </c>
      <c r="Z683" s="100">
        <v>1.0</v>
      </c>
      <c r="AA683" s="97">
        <v>0.003</v>
      </c>
      <c r="AB683" s="100">
        <v>1.22</v>
      </c>
      <c r="AC683" s="102" t="s">
        <v>2279</v>
      </c>
      <c r="AD683" s="102" t="s">
        <v>2286</v>
      </c>
      <c r="AE683" s="100" t="s">
        <v>110</v>
      </c>
      <c r="AF683" s="103">
        <v>33042.0</v>
      </c>
      <c r="AG683" s="100">
        <v>5.82</v>
      </c>
      <c r="AH683" s="100">
        <v>2.16</v>
      </c>
      <c r="AI683" s="103">
        <v>46022.0</v>
      </c>
      <c r="AJ683" s="100">
        <v>0.0357</v>
      </c>
      <c r="AK683" s="102" t="s">
        <v>1292</v>
      </c>
      <c r="AL683" s="104"/>
      <c r="AM683" s="102" t="s">
        <v>2329</v>
      </c>
      <c r="AN683" s="100">
        <v>6150.0</v>
      </c>
      <c r="AO683" s="102" t="s">
        <v>110</v>
      </c>
      <c r="AP683" s="102" t="s">
        <v>110</v>
      </c>
      <c r="AQ683" s="102">
        <v>8.02</v>
      </c>
      <c r="AR683" s="102">
        <v>7.0</v>
      </c>
      <c r="AS683" s="102">
        <v>0.0435</v>
      </c>
      <c r="AT683" s="99">
        <v>0.0454</v>
      </c>
      <c r="AU683" s="102" t="s">
        <v>110</v>
      </c>
      <c r="AV683" s="109" t="s">
        <v>2557</v>
      </c>
      <c r="AW683" s="102" t="s">
        <v>2553</v>
      </c>
      <c r="AX683" s="110" t="s">
        <v>1785</v>
      </c>
      <c r="AY683" s="110" t="s">
        <v>118</v>
      </c>
      <c r="AZ683" s="110" t="s">
        <v>2554</v>
      </c>
    </row>
    <row r="684">
      <c r="A684" s="38">
        <v>680.0</v>
      </c>
      <c r="B684" s="135" t="s">
        <v>2558</v>
      </c>
      <c r="C684" s="82" t="str">
        <f t="shared" si="13"/>
        <v>View</v>
      </c>
      <c r="D684" s="38" t="s">
        <v>2559</v>
      </c>
      <c r="E684" s="83">
        <v>-0.2154</v>
      </c>
      <c r="F684" s="87" t="str">
        <f t="shared" si="14"/>
        <v>Muni Ohio</v>
      </c>
      <c r="G684" s="71">
        <v>0.0081</v>
      </c>
      <c r="H684" s="72">
        <v>3.0E-4</v>
      </c>
      <c r="I684" s="72">
        <v>0.0499</v>
      </c>
      <c r="J684" s="72">
        <v>0.0329</v>
      </c>
      <c r="K684" s="72">
        <v>0.1039</v>
      </c>
      <c r="L684" s="72">
        <v>0.1502</v>
      </c>
      <c r="M684" s="72">
        <v>-0.0041</v>
      </c>
      <c r="N684" s="73">
        <v>-0.525</v>
      </c>
      <c r="O684" s="73">
        <v>-0.3754</v>
      </c>
      <c r="P684" s="73">
        <v>-0.8208</v>
      </c>
      <c r="Q684" s="72">
        <v>0.1648</v>
      </c>
      <c r="R684" s="89">
        <v>-0.02</v>
      </c>
      <c r="S684" s="91">
        <v>-56.669926</v>
      </c>
      <c r="T684" s="93">
        <v>242.0</v>
      </c>
      <c r="U684" s="91">
        <v>925.155938</v>
      </c>
      <c r="V684" s="95"/>
      <c r="W684" s="97">
        <v>0.0319</v>
      </c>
      <c r="X684" s="99">
        <v>0.0328</v>
      </c>
      <c r="Y684" s="100">
        <v>64.0</v>
      </c>
      <c r="Z684" s="100">
        <v>47.0</v>
      </c>
      <c r="AA684" s="97">
        <v>0.0027</v>
      </c>
      <c r="AB684" s="100">
        <v>1.09</v>
      </c>
      <c r="AC684" s="102" t="s">
        <v>2279</v>
      </c>
      <c r="AD684" s="102" t="s">
        <v>2286</v>
      </c>
      <c r="AE684" s="100" t="s">
        <v>110</v>
      </c>
      <c r="AF684" s="103">
        <v>43353.0</v>
      </c>
      <c r="AG684" s="100">
        <v>5.17</v>
      </c>
      <c r="AH684" s="100">
        <v>5.17</v>
      </c>
      <c r="AI684" s="103">
        <v>46022.0</v>
      </c>
      <c r="AJ684" s="100">
        <v>0.0337</v>
      </c>
      <c r="AK684" s="102" t="s">
        <v>1292</v>
      </c>
      <c r="AL684" s="104"/>
      <c r="AM684" s="102" t="s">
        <v>2329</v>
      </c>
      <c r="AN684" s="100">
        <v>6150.0</v>
      </c>
      <c r="AO684" s="102" t="s">
        <v>110</v>
      </c>
      <c r="AP684" s="102" t="s">
        <v>110</v>
      </c>
      <c r="AQ684" s="102">
        <v>7.89</v>
      </c>
      <c r="AR684" s="102">
        <v>8.0</v>
      </c>
      <c r="AS684" s="102">
        <v>0.0465</v>
      </c>
      <c r="AT684" s="99">
        <v>0.0479</v>
      </c>
      <c r="AU684" s="102" t="s">
        <v>110</v>
      </c>
      <c r="AV684" s="109" t="s">
        <v>2560</v>
      </c>
      <c r="AW684" s="102" t="s">
        <v>2553</v>
      </c>
      <c r="AX684" s="110" t="s">
        <v>1785</v>
      </c>
      <c r="AY684" s="110" t="s">
        <v>118</v>
      </c>
      <c r="AZ684" s="110" t="s">
        <v>2554</v>
      </c>
    </row>
    <row r="685">
      <c r="A685" s="38">
        <v>681.0</v>
      </c>
      <c r="B685" s="135" t="s">
        <v>2561</v>
      </c>
      <c r="C685" s="82" t="str">
        <f t="shared" si="13"/>
        <v>View</v>
      </c>
      <c r="D685" s="38" t="s">
        <v>2562</v>
      </c>
      <c r="E685" s="83">
        <v>0.0444</v>
      </c>
      <c r="F685" s="87" t="str">
        <f t="shared" si="14"/>
        <v>Muni Target Maturity</v>
      </c>
      <c r="G685" s="71">
        <v>0.0269</v>
      </c>
      <c r="H685" s="72">
        <v>-0.0022</v>
      </c>
      <c r="I685" s="72">
        <v>0.0518</v>
      </c>
      <c r="J685" s="72">
        <v>0.1252</v>
      </c>
      <c r="K685" s="72">
        <v>0.14</v>
      </c>
      <c r="L685" s="72">
        <v>0.2335</v>
      </c>
      <c r="M685" s="72">
        <v>0.0256</v>
      </c>
      <c r="N685" s="73">
        <v>-0.3082</v>
      </c>
      <c r="O685" s="73">
        <v>0.0755</v>
      </c>
      <c r="P685" s="73">
        <v>-0.4212</v>
      </c>
      <c r="Q685" s="72">
        <v>0.2335</v>
      </c>
      <c r="R685" s="89">
        <v>0.12</v>
      </c>
      <c r="S685" s="91" t="s">
        <v>110</v>
      </c>
      <c r="T685" s="93">
        <v>603.0</v>
      </c>
      <c r="U685" s="91">
        <v>1585.18476</v>
      </c>
      <c r="V685" s="95"/>
      <c r="W685" s="97">
        <v>0.0</v>
      </c>
      <c r="X685" s="99">
        <v>0.0245</v>
      </c>
      <c r="Y685" s="100">
        <v>1.0</v>
      </c>
      <c r="Z685" s="100">
        <v>50.0</v>
      </c>
      <c r="AA685" s="97">
        <v>0.0047</v>
      </c>
      <c r="AB685" s="100">
        <v>1.45</v>
      </c>
      <c r="AC685" s="102" t="s">
        <v>2279</v>
      </c>
      <c r="AD685" s="104"/>
      <c r="AE685" s="100" t="s">
        <v>110</v>
      </c>
      <c r="AF685" s="103">
        <v>41150.0</v>
      </c>
      <c r="AG685" s="100">
        <v>13.35</v>
      </c>
      <c r="AH685" s="100">
        <v>2.84</v>
      </c>
      <c r="AI685" s="103">
        <v>46013.0</v>
      </c>
      <c r="AJ685" s="100">
        <v>0.0464</v>
      </c>
      <c r="AK685" s="102" t="s">
        <v>160</v>
      </c>
      <c r="AL685" s="102" t="s">
        <v>618</v>
      </c>
      <c r="AM685" s="102" t="s">
        <v>2329</v>
      </c>
      <c r="AN685" s="100">
        <v>6160.0</v>
      </c>
      <c r="AO685" s="102" t="s">
        <v>110</v>
      </c>
      <c r="AP685" s="102" t="s">
        <v>110</v>
      </c>
      <c r="AQ685" s="102" t="s">
        <v>110</v>
      </c>
      <c r="AR685" s="102">
        <v>9.0</v>
      </c>
      <c r="AS685" s="102" t="s">
        <v>110</v>
      </c>
      <c r="AT685" s="99">
        <v>0.0457</v>
      </c>
      <c r="AU685" s="102" t="s">
        <v>110</v>
      </c>
      <c r="AV685" s="109" t="s">
        <v>2563</v>
      </c>
      <c r="AW685" s="102" t="s">
        <v>2564</v>
      </c>
      <c r="AX685" s="110" t="s">
        <v>1785</v>
      </c>
      <c r="AY685" s="110" t="s">
        <v>620</v>
      </c>
      <c r="AZ685" s="110" t="s">
        <v>2565</v>
      </c>
    </row>
    <row r="686">
      <c r="A686" s="38">
        <v>682.0</v>
      </c>
      <c r="B686" s="135" t="s">
        <v>2566</v>
      </c>
      <c r="C686" s="82" t="str">
        <f t="shared" si="13"/>
        <v>View</v>
      </c>
      <c r="D686" s="38" t="s">
        <v>2567</v>
      </c>
      <c r="E686" s="83">
        <v>-0.4227</v>
      </c>
      <c r="F686" s="87" t="str">
        <f t="shared" si="14"/>
        <v>Muni Target Maturity</v>
      </c>
      <c r="G686" s="71">
        <v>0.0018</v>
      </c>
      <c r="H686" s="72">
        <v>0.0013</v>
      </c>
      <c r="I686" s="72">
        <v>0.0282</v>
      </c>
      <c r="J686" s="72">
        <v>0.0352</v>
      </c>
      <c r="K686" s="72">
        <v>0.0936</v>
      </c>
      <c r="L686" s="72">
        <v>0.1242</v>
      </c>
      <c r="M686" s="72">
        <v>0.0028</v>
      </c>
      <c r="N686" s="73">
        <v>-0.5909</v>
      </c>
      <c r="O686" s="73">
        <v>-0.7485</v>
      </c>
      <c r="P686" s="73">
        <v>-0.8251</v>
      </c>
      <c r="Q686" s="72">
        <v>0.1506</v>
      </c>
      <c r="R686" s="89">
        <v>0.02</v>
      </c>
      <c r="S686" s="91">
        <v>50.546857</v>
      </c>
      <c r="T686" s="93">
        <v>1816.0</v>
      </c>
      <c r="U686" s="91">
        <v>253.218236</v>
      </c>
      <c r="V686" s="95"/>
      <c r="W686" s="97">
        <v>0.0273</v>
      </c>
      <c r="X686" s="99">
        <v>0.0279</v>
      </c>
      <c r="Y686" s="100">
        <v>50.0</v>
      </c>
      <c r="Z686" s="100">
        <v>25.0</v>
      </c>
      <c r="AA686" s="97">
        <v>0.0021</v>
      </c>
      <c r="AB686" s="100">
        <v>0.91</v>
      </c>
      <c r="AC686" s="102" t="s">
        <v>2279</v>
      </c>
      <c r="AD686" s="102" t="s">
        <v>2286</v>
      </c>
      <c r="AE686" s="100" t="s">
        <v>110</v>
      </c>
      <c r="AF686" s="103">
        <v>43733.0</v>
      </c>
      <c r="AG686" s="100">
        <v>6.27</v>
      </c>
      <c r="AH686" s="100">
        <v>2.04</v>
      </c>
      <c r="AI686" s="103">
        <v>46013.0</v>
      </c>
      <c r="AJ686" s="100">
        <v>0.053</v>
      </c>
      <c r="AK686" s="102" t="s">
        <v>160</v>
      </c>
      <c r="AL686" s="102" t="s">
        <v>279</v>
      </c>
      <c r="AM686" s="102" t="s">
        <v>2329</v>
      </c>
      <c r="AN686" s="100">
        <v>6160.0</v>
      </c>
      <c r="AO686" s="102" t="s">
        <v>110</v>
      </c>
      <c r="AP686" s="102" t="s">
        <v>110</v>
      </c>
      <c r="AQ686" s="102">
        <v>3.10349</v>
      </c>
      <c r="AR686" s="102">
        <v>5.0</v>
      </c>
      <c r="AS686" s="102">
        <v>0.0351892</v>
      </c>
      <c r="AT686" s="99">
        <v>0.0472</v>
      </c>
      <c r="AU686" s="102" t="s">
        <v>110</v>
      </c>
      <c r="AV686" s="109" t="s">
        <v>2568</v>
      </c>
      <c r="AW686" s="102" t="s">
        <v>2564</v>
      </c>
      <c r="AX686" s="110" t="s">
        <v>1785</v>
      </c>
      <c r="AY686" s="110" t="s">
        <v>132</v>
      </c>
      <c r="AZ686" s="110" t="s">
        <v>2565</v>
      </c>
    </row>
    <row r="687">
      <c r="A687" s="38">
        <v>683.0</v>
      </c>
      <c r="B687" s="135" t="s">
        <v>2569</v>
      </c>
      <c r="C687" s="82" t="str">
        <f t="shared" si="13"/>
        <v>View</v>
      </c>
      <c r="D687" s="38" t="s">
        <v>2570</v>
      </c>
      <c r="E687" s="83">
        <v>-0.3668</v>
      </c>
      <c r="F687" s="87" t="str">
        <f t="shared" si="14"/>
        <v>Muni Target Maturity</v>
      </c>
      <c r="G687" s="71">
        <v>0.0018</v>
      </c>
      <c r="H687" s="72">
        <v>0.0017</v>
      </c>
      <c r="I687" s="72">
        <v>0.0337</v>
      </c>
      <c r="J687" s="72">
        <v>0.0379</v>
      </c>
      <c r="K687" s="72">
        <v>0.0929</v>
      </c>
      <c r="L687" s="72">
        <v>0.1386</v>
      </c>
      <c r="M687" s="72">
        <v>-0.0079</v>
      </c>
      <c r="N687" s="73">
        <v>-0.5757</v>
      </c>
      <c r="O687" s="73">
        <v>-0.6593</v>
      </c>
      <c r="P687" s="73">
        <v>-0.8261</v>
      </c>
      <c r="Q687" s="72">
        <v>0.1619</v>
      </c>
      <c r="R687" s="89">
        <v>-0.05</v>
      </c>
      <c r="S687" s="91">
        <v>36.214645</v>
      </c>
      <c r="T687" s="93">
        <v>1557.0</v>
      </c>
      <c r="U687" s="91">
        <v>235.826255</v>
      </c>
      <c r="V687" s="95"/>
      <c r="W687" s="97">
        <v>0.0267</v>
      </c>
      <c r="X687" s="99">
        <v>0.0278</v>
      </c>
      <c r="Y687" s="100">
        <v>45.0</v>
      </c>
      <c r="Z687" s="100">
        <v>38.0</v>
      </c>
      <c r="AA687" s="97">
        <v>0.0026</v>
      </c>
      <c r="AB687" s="100">
        <v>1.01</v>
      </c>
      <c r="AC687" s="102" t="s">
        <v>2279</v>
      </c>
      <c r="AD687" s="102" t="s">
        <v>2286</v>
      </c>
      <c r="AE687" s="100" t="s">
        <v>110</v>
      </c>
      <c r="AF687" s="103">
        <v>43733.0</v>
      </c>
      <c r="AG687" s="100">
        <v>6.27</v>
      </c>
      <c r="AH687" s="100">
        <v>2.04</v>
      </c>
      <c r="AI687" s="103">
        <v>46013.0</v>
      </c>
      <c r="AJ687" s="100">
        <v>0.0497</v>
      </c>
      <c r="AK687" s="102" t="s">
        <v>160</v>
      </c>
      <c r="AL687" s="102" t="s">
        <v>279</v>
      </c>
      <c r="AM687" s="102" t="s">
        <v>2329</v>
      </c>
      <c r="AN687" s="100">
        <v>6160.0</v>
      </c>
      <c r="AO687" s="102" t="s">
        <v>110</v>
      </c>
      <c r="AP687" s="102" t="s">
        <v>110</v>
      </c>
      <c r="AQ687" s="102">
        <v>3.96342</v>
      </c>
      <c r="AR687" s="102">
        <v>5.0</v>
      </c>
      <c r="AS687" s="102">
        <v>0.0339412</v>
      </c>
      <c r="AT687" s="99">
        <v>0.0462</v>
      </c>
      <c r="AU687" s="102" t="s">
        <v>110</v>
      </c>
      <c r="AV687" s="109" t="s">
        <v>2571</v>
      </c>
      <c r="AW687" s="102" t="s">
        <v>2564</v>
      </c>
      <c r="AX687" s="110" t="s">
        <v>1785</v>
      </c>
      <c r="AY687" s="110" t="s">
        <v>132</v>
      </c>
      <c r="AZ687" s="110" t="s">
        <v>2565</v>
      </c>
    </row>
    <row r="688">
      <c r="A688" s="38">
        <v>684.0</v>
      </c>
      <c r="B688" s="135" t="s">
        <v>2572</v>
      </c>
      <c r="C688" s="82" t="str">
        <f t="shared" si="13"/>
        <v>View</v>
      </c>
      <c r="D688" s="38" t="s">
        <v>2573</v>
      </c>
      <c r="E688" s="83">
        <v>-0.2718</v>
      </c>
      <c r="F688" s="87" t="str">
        <f t="shared" si="14"/>
        <v>Muni Target Maturity</v>
      </c>
      <c r="G688" s="71">
        <v>0.0018</v>
      </c>
      <c r="H688" s="72">
        <v>0.0023</v>
      </c>
      <c r="I688" s="72">
        <v>0.0373</v>
      </c>
      <c r="J688" s="72">
        <v>0.042</v>
      </c>
      <c r="K688" s="72">
        <v>0.1002</v>
      </c>
      <c r="L688" s="72">
        <v>0.1675</v>
      </c>
      <c r="M688" s="72">
        <v>-0.0288</v>
      </c>
      <c r="N688" s="73">
        <v>-0.5484</v>
      </c>
      <c r="O688" s="73">
        <v>-0.5001</v>
      </c>
      <c r="P688" s="73">
        <v>-0.7916</v>
      </c>
      <c r="Q688" s="72">
        <v>0.1948</v>
      </c>
      <c r="R688" s="89">
        <v>-0.14</v>
      </c>
      <c r="S688" s="91">
        <v>56.469128</v>
      </c>
      <c r="T688" s="93">
        <v>1491.0</v>
      </c>
      <c r="U688" s="91">
        <v>226.506045</v>
      </c>
      <c r="V688" s="95"/>
      <c r="W688" s="97">
        <v>0.0272</v>
      </c>
      <c r="X688" s="99">
        <v>0.0282</v>
      </c>
      <c r="Y688" s="100">
        <v>23.0</v>
      </c>
      <c r="Z688" s="100">
        <v>13.0</v>
      </c>
      <c r="AA688" s="97">
        <v>0.0028</v>
      </c>
      <c r="AB688" s="100">
        <v>1.18</v>
      </c>
      <c r="AC688" s="102" t="s">
        <v>2279</v>
      </c>
      <c r="AD688" s="102" t="s">
        <v>2286</v>
      </c>
      <c r="AE688" s="100" t="s">
        <v>110</v>
      </c>
      <c r="AF688" s="103">
        <v>44090.0</v>
      </c>
      <c r="AG688" s="100">
        <v>5.3</v>
      </c>
      <c r="AH688" s="100">
        <v>2.04</v>
      </c>
      <c r="AI688" s="103">
        <v>46013.0</v>
      </c>
      <c r="AJ688" s="100">
        <v>0.0489</v>
      </c>
      <c r="AK688" s="102" t="s">
        <v>160</v>
      </c>
      <c r="AL688" s="102" t="s">
        <v>279</v>
      </c>
      <c r="AM688" s="102" t="s">
        <v>2329</v>
      </c>
      <c r="AN688" s="100">
        <v>6160.0</v>
      </c>
      <c r="AO688" s="102" t="s">
        <v>110</v>
      </c>
      <c r="AP688" s="102" t="s">
        <v>110</v>
      </c>
      <c r="AQ688" s="102">
        <v>4.86736</v>
      </c>
      <c r="AR688" s="102">
        <v>5.0</v>
      </c>
      <c r="AS688" s="102">
        <v>0.0333105</v>
      </c>
      <c r="AT688" s="99">
        <v>0.0451</v>
      </c>
      <c r="AU688" s="102" t="s">
        <v>110</v>
      </c>
      <c r="AV688" s="109" t="s">
        <v>2574</v>
      </c>
      <c r="AW688" s="102" t="s">
        <v>2564</v>
      </c>
      <c r="AX688" s="110" t="s">
        <v>1785</v>
      </c>
      <c r="AY688" s="110" t="s">
        <v>132</v>
      </c>
      <c r="AZ688" s="110" t="s">
        <v>2565</v>
      </c>
    </row>
    <row r="689">
      <c r="B689" s="135"/>
      <c r="D689" s="38"/>
      <c r="E689" s="83"/>
      <c r="F689" s="70"/>
      <c r="G689" s="71"/>
      <c r="H689" s="72"/>
      <c r="I689" s="72"/>
      <c r="J689" s="72"/>
      <c r="K689" s="72"/>
      <c r="L689" s="72"/>
      <c r="M689" s="72"/>
      <c r="N689" s="73"/>
      <c r="O689" s="73"/>
      <c r="P689" s="73"/>
      <c r="Q689" s="72"/>
      <c r="R689" s="128"/>
      <c r="S689" s="129"/>
      <c r="T689" s="130"/>
      <c r="U689" s="129"/>
      <c r="V689" s="95"/>
      <c r="W689" s="95"/>
      <c r="X689" s="131"/>
      <c r="Y689" s="132"/>
      <c r="Z689" s="132"/>
      <c r="AA689" s="95"/>
      <c r="AB689" s="132"/>
      <c r="AC689" s="104"/>
      <c r="AD689" s="104"/>
      <c r="AE689" s="132"/>
      <c r="AF689" s="133"/>
      <c r="AG689" s="132"/>
      <c r="AH689" s="132"/>
      <c r="AI689" s="133"/>
      <c r="AJ689" s="132"/>
      <c r="AK689" s="104"/>
      <c r="AL689" s="104"/>
      <c r="AM689" s="104"/>
      <c r="AN689" s="132"/>
      <c r="AO689" s="104"/>
      <c r="AP689" s="104"/>
      <c r="AQ689" s="104"/>
      <c r="AR689" s="104"/>
      <c r="AS689" s="104"/>
      <c r="AT689" s="104"/>
      <c r="AU689" s="104"/>
      <c r="AV689" s="126"/>
      <c r="AW689" s="104"/>
      <c r="AX689" s="134"/>
      <c r="AY689" s="134"/>
      <c r="AZ689" s="134"/>
    </row>
    <row r="690">
      <c r="B690" s="135"/>
      <c r="D690" s="38"/>
      <c r="E690" s="83"/>
      <c r="F690" s="70"/>
      <c r="G690" s="71"/>
      <c r="H690" s="72"/>
      <c r="I690" s="72"/>
      <c r="J690" s="72"/>
      <c r="K690" s="72"/>
      <c r="L690" s="72"/>
      <c r="M690" s="72"/>
      <c r="N690" s="73"/>
      <c r="O690" s="73"/>
      <c r="P690" s="73"/>
      <c r="Q690" s="72"/>
      <c r="R690" s="128"/>
      <c r="S690" s="129"/>
      <c r="T690" s="130"/>
      <c r="U690" s="129"/>
      <c r="V690" s="95"/>
      <c r="W690" s="95"/>
      <c r="X690" s="131"/>
      <c r="Y690" s="132"/>
      <c r="Z690" s="132"/>
      <c r="AA690" s="95"/>
      <c r="AB690" s="132"/>
      <c r="AC690" s="104"/>
      <c r="AD690" s="104"/>
      <c r="AE690" s="132"/>
      <c r="AF690" s="133"/>
      <c r="AG690" s="132"/>
      <c r="AH690" s="132"/>
      <c r="AI690" s="133"/>
      <c r="AJ690" s="132"/>
      <c r="AK690" s="104"/>
      <c r="AL690" s="104"/>
      <c r="AM690" s="104"/>
      <c r="AN690" s="132"/>
      <c r="AO690" s="104"/>
      <c r="AP690" s="104"/>
      <c r="AQ690" s="104"/>
      <c r="AR690" s="104"/>
      <c r="AS690" s="104"/>
      <c r="AT690" s="104"/>
      <c r="AU690" s="104"/>
      <c r="AV690" s="126"/>
      <c r="AW690" s="104"/>
      <c r="AX690" s="134"/>
      <c r="AY690" s="134"/>
      <c r="AZ690" s="134"/>
    </row>
    <row r="691">
      <c r="B691" s="135"/>
      <c r="D691" s="38"/>
      <c r="E691" s="83"/>
      <c r="F691" s="70"/>
      <c r="G691" s="71"/>
      <c r="H691" s="72"/>
      <c r="I691" s="72"/>
      <c r="J691" s="72"/>
      <c r="K691" s="72"/>
      <c r="L691" s="72"/>
      <c r="M691" s="72"/>
      <c r="N691" s="73"/>
      <c r="O691" s="73"/>
      <c r="P691" s="73"/>
      <c r="Q691" s="72"/>
      <c r="R691" s="128"/>
      <c r="S691" s="129"/>
      <c r="T691" s="130"/>
      <c r="U691" s="129"/>
      <c r="V691" s="95"/>
      <c r="W691" s="95"/>
      <c r="X691" s="131"/>
      <c r="Y691" s="132"/>
      <c r="Z691" s="132"/>
      <c r="AA691" s="95"/>
      <c r="AB691" s="132"/>
      <c r="AC691" s="104"/>
      <c r="AD691" s="104"/>
      <c r="AE691" s="132"/>
      <c r="AF691" s="133"/>
      <c r="AG691" s="132"/>
      <c r="AH691" s="132"/>
      <c r="AI691" s="133"/>
      <c r="AJ691" s="132"/>
      <c r="AK691" s="104"/>
      <c r="AL691" s="104"/>
      <c r="AM691" s="104"/>
      <c r="AN691" s="132"/>
      <c r="AO691" s="104"/>
      <c r="AP691" s="104"/>
      <c r="AQ691" s="104"/>
      <c r="AR691" s="104"/>
      <c r="AS691" s="104"/>
      <c r="AT691" s="104"/>
      <c r="AU691" s="104"/>
      <c r="AV691" s="126"/>
      <c r="AW691" s="104"/>
      <c r="AX691" s="134"/>
      <c r="AY691" s="134"/>
      <c r="AZ691" s="134"/>
    </row>
    <row r="692">
      <c r="B692" s="135"/>
      <c r="D692" s="38"/>
      <c r="E692" s="83"/>
      <c r="F692" s="70"/>
      <c r="G692" s="71"/>
      <c r="H692" s="72"/>
      <c r="I692" s="72"/>
      <c r="J692" s="72"/>
      <c r="K692" s="72"/>
      <c r="L692" s="72"/>
      <c r="M692" s="72"/>
      <c r="N692" s="73"/>
      <c r="O692" s="73"/>
      <c r="P692" s="73"/>
      <c r="Q692" s="72"/>
      <c r="R692" s="128"/>
      <c r="S692" s="129"/>
      <c r="T692" s="130"/>
      <c r="U692" s="129"/>
      <c r="V692" s="95"/>
      <c r="W692" s="95"/>
      <c r="X692" s="131"/>
      <c r="Y692" s="132"/>
      <c r="Z692" s="132"/>
      <c r="AA692" s="95"/>
      <c r="AB692" s="132"/>
      <c r="AC692" s="104"/>
      <c r="AD692" s="104"/>
      <c r="AE692" s="132"/>
      <c r="AF692" s="133"/>
      <c r="AG692" s="132"/>
      <c r="AH692" s="132"/>
      <c r="AI692" s="133"/>
      <c r="AJ692" s="132"/>
      <c r="AK692" s="104"/>
      <c r="AL692" s="104"/>
      <c r="AM692" s="104"/>
      <c r="AN692" s="132"/>
      <c r="AO692" s="104"/>
      <c r="AP692" s="104"/>
      <c r="AQ692" s="104"/>
      <c r="AR692" s="104"/>
      <c r="AS692" s="104"/>
      <c r="AT692" s="104"/>
      <c r="AU692" s="104"/>
      <c r="AV692" s="126"/>
      <c r="AW692" s="104"/>
      <c r="AX692" s="134"/>
      <c r="AY692" s="134"/>
      <c r="AZ692" s="134"/>
    </row>
    <row r="693">
      <c r="B693" s="135"/>
      <c r="D693" s="38"/>
      <c r="E693" s="83"/>
      <c r="F693" s="70"/>
      <c r="G693" s="71"/>
      <c r="H693" s="72"/>
      <c r="I693" s="72"/>
      <c r="J693" s="72"/>
      <c r="K693" s="72"/>
      <c r="L693" s="72"/>
      <c r="M693" s="72"/>
      <c r="N693" s="73"/>
      <c r="O693" s="73"/>
      <c r="P693" s="73"/>
      <c r="Q693" s="72"/>
      <c r="R693" s="128"/>
      <c r="S693" s="129"/>
      <c r="T693" s="130"/>
      <c r="U693" s="129"/>
      <c r="V693" s="95"/>
      <c r="W693" s="95"/>
      <c r="X693" s="131"/>
      <c r="Y693" s="132"/>
      <c r="Z693" s="132"/>
      <c r="AA693" s="95"/>
      <c r="AB693" s="132"/>
      <c r="AC693" s="104"/>
      <c r="AD693" s="104"/>
      <c r="AE693" s="132"/>
      <c r="AF693" s="133"/>
      <c r="AG693" s="132"/>
      <c r="AH693" s="132"/>
      <c r="AI693" s="133"/>
      <c r="AJ693" s="132"/>
      <c r="AK693" s="104"/>
      <c r="AL693" s="104"/>
      <c r="AM693" s="104"/>
      <c r="AN693" s="132"/>
      <c r="AO693" s="104"/>
      <c r="AP693" s="104"/>
      <c r="AQ693" s="104"/>
      <c r="AR693" s="104"/>
      <c r="AS693" s="104"/>
      <c r="AT693" s="104"/>
      <c r="AU693" s="104"/>
      <c r="AV693" s="126"/>
      <c r="AW693" s="104"/>
      <c r="AX693" s="134"/>
      <c r="AY693" s="134"/>
      <c r="AZ693" s="134"/>
    </row>
    <row r="694">
      <c r="B694" s="135"/>
      <c r="D694" s="38"/>
      <c r="E694" s="83"/>
      <c r="F694" s="70"/>
      <c r="G694" s="71"/>
      <c r="H694" s="72"/>
      <c r="I694" s="72"/>
      <c r="J694" s="72"/>
      <c r="K694" s="72"/>
      <c r="L694" s="72"/>
      <c r="M694" s="72"/>
      <c r="N694" s="73"/>
      <c r="O694" s="73"/>
      <c r="P694" s="73"/>
      <c r="Q694" s="72"/>
      <c r="R694" s="128"/>
      <c r="S694" s="129"/>
      <c r="T694" s="130"/>
      <c r="U694" s="129"/>
      <c r="V694" s="95"/>
      <c r="W694" s="95"/>
      <c r="X694" s="131"/>
      <c r="Y694" s="132"/>
      <c r="Z694" s="132"/>
      <c r="AA694" s="95"/>
      <c r="AB694" s="132"/>
      <c r="AC694" s="104"/>
      <c r="AD694" s="104"/>
      <c r="AE694" s="132"/>
      <c r="AF694" s="133"/>
      <c r="AG694" s="132"/>
      <c r="AH694" s="132"/>
      <c r="AI694" s="133"/>
      <c r="AJ694" s="132"/>
      <c r="AK694" s="104"/>
      <c r="AL694" s="104"/>
      <c r="AM694" s="104"/>
      <c r="AN694" s="132"/>
      <c r="AO694" s="104"/>
      <c r="AP694" s="104"/>
      <c r="AQ694" s="104"/>
      <c r="AR694" s="104"/>
      <c r="AS694" s="104"/>
      <c r="AT694" s="104"/>
      <c r="AU694" s="104"/>
      <c r="AV694" s="126"/>
      <c r="AW694" s="104"/>
      <c r="AX694" s="134"/>
      <c r="AY694" s="134"/>
      <c r="AZ694" s="134"/>
    </row>
    <row r="695">
      <c r="B695" s="135"/>
      <c r="D695" s="38"/>
      <c r="E695" s="83"/>
      <c r="F695" s="70"/>
      <c r="G695" s="71"/>
      <c r="H695" s="72"/>
      <c r="I695" s="72"/>
      <c r="J695" s="72"/>
      <c r="K695" s="72"/>
      <c r="L695" s="72"/>
      <c r="M695" s="72"/>
      <c r="N695" s="73"/>
      <c r="O695" s="73"/>
      <c r="P695" s="73"/>
      <c r="Q695" s="72"/>
      <c r="R695" s="128"/>
      <c r="S695" s="129"/>
      <c r="T695" s="130"/>
      <c r="U695" s="129"/>
      <c r="V695" s="95"/>
      <c r="W695" s="95"/>
      <c r="X695" s="131"/>
      <c r="Y695" s="132"/>
      <c r="Z695" s="132"/>
      <c r="AA695" s="95"/>
      <c r="AB695" s="132"/>
      <c r="AC695" s="104"/>
      <c r="AD695" s="104"/>
      <c r="AE695" s="132"/>
      <c r="AF695" s="133"/>
      <c r="AG695" s="132"/>
      <c r="AH695" s="132"/>
      <c r="AI695" s="133"/>
      <c r="AJ695" s="132"/>
      <c r="AK695" s="104"/>
      <c r="AL695" s="104"/>
      <c r="AM695" s="104"/>
      <c r="AN695" s="132"/>
      <c r="AO695" s="104"/>
      <c r="AP695" s="104"/>
      <c r="AQ695" s="104"/>
      <c r="AR695" s="104"/>
      <c r="AS695" s="104"/>
      <c r="AT695" s="104"/>
      <c r="AU695" s="104"/>
      <c r="AV695" s="126"/>
      <c r="AW695" s="104"/>
      <c r="AX695" s="134"/>
      <c r="AY695" s="134"/>
      <c r="AZ695" s="134"/>
    </row>
    <row r="696">
      <c r="B696" s="135"/>
      <c r="D696" s="38"/>
      <c r="E696" s="83"/>
      <c r="F696" s="70"/>
      <c r="G696" s="71"/>
      <c r="H696" s="72"/>
      <c r="I696" s="72"/>
      <c r="J696" s="72"/>
      <c r="K696" s="72"/>
      <c r="L696" s="72"/>
      <c r="M696" s="72"/>
      <c r="N696" s="73"/>
      <c r="O696" s="73"/>
      <c r="P696" s="73"/>
      <c r="Q696" s="72"/>
      <c r="R696" s="128"/>
      <c r="S696" s="129"/>
      <c r="T696" s="130"/>
      <c r="U696" s="129"/>
      <c r="V696" s="95"/>
      <c r="W696" s="95"/>
      <c r="X696" s="131"/>
      <c r="Y696" s="132"/>
      <c r="Z696" s="132"/>
      <c r="AA696" s="95"/>
      <c r="AB696" s="132"/>
      <c r="AC696" s="104"/>
      <c r="AD696" s="104"/>
      <c r="AE696" s="132"/>
      <c r="AF696" s="133"/>
      <c r="AG696" s="132"/>
      <c r="AH696" s="132"/>
      <c r="AI696" s="133"/>
      <c r="AJ696" s="132"/>
      <c r="AK696" s="104"/>
      <c r="AL696" s="104"/>
      <c r="AM696" s="104"/>
      <c r="AN696" s="132"/>
      <c r="AO696" s="104"/>
      <c r="AP696" s="104"/>
      <c r="AQ696" s="104"/>
      <c r="AR696" s="104"/>
      <c r="AS696" s="104"/>
      <c r="AT696" s="104"/>
      <c r="AU696" s="104"/>
      <c r="AV696" s="126"/>
      <c r="AW696" s="104"/>
      <c r="AX696" s="134"/>
      <c r="AY696" s="134"/>
      <c r="AZ696" s="134"/>
    </row>
    <row r="697">
      <c r="B697" s="135"/>
      <c r="D697" s="38"/>
      <c r="E697" s="83"/>
      <c r="F697" s="70"/>
      <c r="G697" s="71"/>
      <c r="H697" s="72"/>
      <c r="I697" s="72"/>
      <c r="J697" s="72"/>
      <c r="K697" s="72"/>
      <c r="L697" s="72"/>
      <c r="M697" s="72"/>
      <c r="N697" s="73"/>
      <c r="O697" s="73"/>
      <c r="P697" s="73"/>
      <c r="Q697" s="72"/>
      <c r="R697" s="128"/>
      <c r="S697" s="129"/>
      <c r="T697" s="130"/>
      <c r="U697" s="129"/>
      <c r="V697" s="95"/>
      <c r="W697" s="95"/>
      <c r="X697" s="131"/>
      <c r="Y697" s="132"/>
      <c r="Z697" s="132"/>
      <c r="AA697" s="95"/>
      <c r="AB697" s="132"/>
      <c r="AC697" s="104"/>
      <c r="AD697" s="104"/>
      <c r="AE697" s="132"/>
      <c r="AF697" s="133"/>
      <c r="AG697" s="132"/>
      <c r="AH697" s="132"/>
      <c r="AI697" s="133"/>
      <c r="AJ697" s="132"/>
      <c r="AK697" s="104"/>
      <c r="AL697" s="104"/>
      <c r="AM697" s="104"/>
      <c r="AN697" s="132"/>
      <c r="AO697" s="104"/>
      <c r="AP697" s="104"/>
      <c r="AQ697" s="104"/>
      <c r="AR697" s="104"/>
      <c r="AS697" s="104"/>
      <c r="AT697" s="104"/>
      <c r="AU697" s="104"/>
      <c r="AV697" s="126"/>
      <c r="AW697" s="104"/>
      <c r="AX697" s="134"/>
      <c r="AY697" s="134"/>
      <c r="AZ697" s="134"/>
    </row>
    <row r="698">
      <c r="B698" s="135"/>
      <c r="D698" s="38"/>
      <c r="E698" s="83"/>
      <c r="F698" s="70"/>
      <c r="G698" s="71"/>
      <c r="H698" s="72"/>
      <c r="I698" s="72"/>
      <c r="J698" s="72"/>
      <c r="K698" s="72"/>
      <c r="L698" s="72"/>
      <c r="M698" s="72"/>
      <c r="N698" s="73"/>
      <c r="O698" s="73"/>
      <c r="P698" s="73"/>
      <c r="Q698" s="72"/>
      <c r="R698" s="128"/>
      <c r="S698" s="129"/>
      <c r="T698" s="130"/>
      <c r="U698" s="129"/>
      <c r="V698" s="95"/>
      <c r="W698" s="95"/>
      <c r="X698" s="131"/>
      <c r="Y698" s="132"/>
      <c r="Z698" s="132"/>
      <c r="AA698" s="95"/>
      <c r="AB698" s="132"/>
      <c r="AC698" s="104"/>
      <c r="AD698" s="104"/>
      <c r="AE698" s="132"/>
      <c r="AF698" s="133"/>
      <c r="AG698" s="132"/>
      <c r="AH698" s="132"/>
      <c r="AI698" s="133"/>
      <c r="AJ698" s="132"/>
      <c r="AK698" s="104"/>
      <c r="AL698" s="104"/>
      <c r="AM698" s="104"/>
      <c r="AN698" s="132"/>
      <c r="AO698" s="104"/>
      <c r="AP698" s="104"/>
      <c r="AQ698" s="104"/>
      <c r="AR698" s="104"/>
      <c r="AS698" s="104"/>
      <c r="AT698" s="104"/>
      <c r="AU698" s="104"/>
      <c r="AV698" s="126"/>
      <c r="AW698" s="104"/>
      <c r="AX698" s="134"/>
      <c r="AY698" s="134"/>
      <c r="AZ698" s="134"/>
    </row>
    <row r="699">
      <c r="B699" s="135"/>
      <c r="D699" s="38"/>
      <c r="E699" s="83"/>
      <c r="F699" s="70"/>
      <c r="G699" s="71"/>
      <c r="H699" s="72"/>
      <c r="I699" s="72"/>
      <c r="J699" s="72"/>
      <c r="K699" s="72"/>
      <c r="L699" s="72"/>
      <c r="M699" s="72"/>
      <c r="N699" s="73"/>
      <c r="O699" s="73"/>
      <c r="P699" s="73"/>
      <c r="Q699" s="72"/>
      <c r="R699" s="128"/>
      <c r="S699" s="129"/>
      <c r="T699" s="130"/>
      <c r="U699" s="129"/>
      <c r="V699" s="95"/>
      <c r="W699" s="95"/>
      <c r="X699" s="131"/>
      <c r="Y699" s="132"/>
      <c r="Z699" s="132"/>
      <c r="AA699" s="95"/>
      <c r="AB699" s="132"/>
      <c r="AC699" s="104"/>
      <c r="AD699" s="104"/>
      <c r="AE699" s="132"/>
      <c r="AF699" s="133"/>
      <c r="AG699" s="132"/>
      <c r="AH699" s="132"/>
      <c r="AI699" s="133"/>
      <c r="AJ699" s="132"/>
      <c r="AK699" s="104"/>
      <c r="AL699" s="104"/>
      <c r="AM699" s="104"/>
      <c r="AN699" s="132"/>
      <c r="AO699" s="104"/>
      <c r="AP699" s="104"/>
      <c r="AQ699" s="104"/>
      <c r="AR699" s="104"/>
      <c r="AS699" s="104"/>
      <c r="AT699" s="104"/>
      <c r="AU699" s="104"/>
      <c r="AV699" s="126"/>
      <c r="AW699" s="104"/>
      <c r="AX699" s="134"/>
      <c r="AY699" s="134"/>
      <c r="AZ699" s="134"/>
    </row>
    <row r="700">
      <c r="B700" s="135"/>
      <c r="D700" s="38"/>
      <c r="E700" s="83"/>
      <c r="F700" s="70"/>
      <c r="G700" s="71"/>
      <c r="H700" s="72"/>
      <c r="I700" s="72"/>
      <c r="J700" s="72"/>
      <c r="K700" s="72"/>
      <c r="L700" s="72"/>
      <c r="M700" s="72"/>
      <c r="N700" s="73"/>
      <c r="O700" s="73"/>
      <c r="P700" s="73"/>
      <c r="Q700" s="72"/>
      <c r="R700" s="128"/>
      <c r="S700" s="129"/>
      <c r="T700" s="130"/>
      <c r="U700" s="129"/>
      <c r="V700" s="95"/>
      <c r="W700" s="95"/>
      <c r="X700" s="131"/>
      <c r="Y700" s="132"/>
      <c r="Z700" s="132"/>
      <c r="AA700" s="95"/>
      <c r="AB700" s="132"/>
      <c r="AC700" s="104"/>
      <c r="AD700" s="104"/>
      <c r="AE700" s="132"/>
      <c r="AF700" s="133"/>
      <c r="AG700" s="132"/>
      <c r="AH700" s="132"/>
      <c r="AI700" s="133"/>
      <c r="AJ700" s="132"/>
      <c r="AK700" s="104"/>
      <c r="AL700" s="104"/>
      <c r="AM700" s="104"/>
      <c r="AN700" s="132"/>
      <c r="AO700" s="104"/>
      <c r="AP700" s="104"/>
      <c r="AQ700" s="104"/>
      <c r="AR700" s="104"/>
      <c r="AS700" s="104"/>
      <c r="AT700" s="104"/>
      <c r="AU700" s="104"/>
      <c r="AV700" s="126"/>
      <c r="AW700" s="104"/>
      <c r="AX700" s="134"/>
      <c r="AY700" s="134"/>
      <c r="AZ700" s="134"/>
    </row>
    <row r="701">
      <c r="B701" s="135"/>
      <c r="D701" s="38"/>
      <c r="E701" s="83"/>
      <c r="F701" s="70"/>
      <c r="G701" s="71"/>
      <c r="H701" s="72"/>
      <c r="I701" s="72"/>
      <c r="J701" s="72"/>
      <c r="K701" s="72"/>
      <c r="L701" s="72"/>
      <c r="M701" s="72"/>
      <c r="N701" s="73"/>
      <c r="O701" s="73"/>
      <c r="P701" s="73"/>
      <c r="Q701" s="72"/>
      <c r="R701" s="128"/>
      <c r="S701" s="129"/>
      <c r="T701" s="130"/>
      <c r="U701" s="129"/>
      <c r="V701" s="95"/>
      <c r="W701" s="95"/>
      <c r="X701" s="131"/>
      <c r="Y701" s="132"/>
      <c r="Z701" s="132"/>
      <c r="AA701" s="95"/>
      <c r="AB701" s="132"/>
      <c r="AC701" s="104"/>
      <c r="AD701" s="104"/>
      <c r="AE701" s="132"/>
      <c r="AF701" s="133"/>
      <c r="AG701" s="132"/>
      <c r="AH701" s="132"/>
      <c r="AI701" s="133"/>
      <c r="AJ701" s="132"/>
      <c r="AK701" s="104"/>
      <c r="AL701" s="104"/>
      <c r="AM701" s="104"/>
      <c r="AN701" s="132"/>
      <c r="AO701" s="104"/>
      <c r="AP701" s="104"/>
      <c r="AQ701" s="104"/>
      <c r="AR701" s="104"/>
      <c r="AS701" s="104"/>
      <c r="AT701" s="104"/>
      <c r="AU701" s="104"/>
      <c r="AV701" s="126"/>
      <c r="AW701" s="104"/>
      <c r="AX701" s="134"/>
      <c r="AY701" s="134"/>
      <c r="AZ701" s="134"/>
    </row>
    <row r="702">
      <c r="B702" s="135"/>
      <c r="D702" s="38"/>
      <c r="E702" s="83"/>
      <c r="F702" s="70"/>
      <c r="G702" s="71"/>
      <c r="H702" s="72"/>
      <c r="I702" s="72"/>
      <c r="J702" s="72"/>
      <c r="K702" s="72"/>
      <c r="L702" s="72"/>
      <c r="M702" s="72"/>
      <c r="N702" s="73"/>
      <c r="O702" s="73"/>
      <c r="P702" s="73"/>
      <c r="Q702" s="72"/>
      <c r="R702" s="128"/>
      <c r="S702" s="129"/>
      <c r="T702" s="130"/>
      <c r="U702" s="129"/>
      <c r="V702" s="95"/>
      <c r="W702" s="95"/>
      <c r="X702" s="131"/>
      <c r="Y702" s="132"/>
      <c r="Z702" s="132"/>
      <c r="AA702" s="95"/>
      <c r="AB702" s="132"/>
      <c r="AC702" s="104"/>
      <c r="AD702" s="104"/>
      <c r="AE702" s="132"/>
      <c r="AF702" s="133"/>
      <c r="AG702" s="132"/>
      <c r="AH702" s="132"/>
      <c r="AI702" s="133"/>
      <c r="AJ702" s="132"/>
      <c r="AK702" s="104"/>
      <c r="AL702" s="104"/>
      <c r="AM702" s="104"/>
      <c r="AN702" s="132"/>
      <c r="AO702" s="104"/>
      <c r="AP702" s="104"/>
      <c r="AQ702" s="104"/>
      <c r="AR702" s="104"/>
      <c r="AS702" s="104"/>
      <c r="AT702" s="104"/>
      <c r="AU702" s="104"/>
      <c r="AV702" s="126"/>
      <c r="AW702" s="104"/>
      <c r="AX702" s="134"/>
      <c r="AY702" s="134"/>
      <c r="AZ702" s="134"/>
    </row>
    <row r="703">
      <c r="B703" s="135"/>
      <c r="D703" s="38"/>
      <c r="E703" s="83"/>
      <c r="F703" s="70"/>
      <c r="G703" s="71"/>
      <c r="H703" s="72"/>
      <c r="I703" s="72"/>
      <c r="J703" s="72"/>
      <c r="K703" s="72"/>
      <c r="L703" s="72"/>
      <c r="M703" s="72"/>
      <c r="N703" s="73"/>
      <c r="O703" s="73"/>
      <c r="P703" s="73"/>
      <c r="Q703" s="72"/>
      <c r="R703" s="128"/>
      <c r="S703" s="129"/>
      <c r="T703" s="130"/>
      <c r="U703" s="129"/>
      <c r="V703" s="95"/>
      <c r="W703" s="95"/>
      <c r="X703" s="131"/>
      <c r="Y703" s="132"/>
      <c r="Z703" s="132"/>
      <c r="AA703" s="95"/>
      <c r="AB703" s="132"/>
      <c r="AC703" s="104"/>
      <c r="AD703" s="104"/>
      <c r="AE703" s="132"/>
      <c r="AF703" s="133"/>
      <c r="AG703" s="132"/>
      <c r="AH703" s="132"/>
      <c r="AI703" s="133"/>
      <c r="AJ703" s="132"/>
      <c r="AK703" s="104"/>
      <c r="AL703" s="104"/>
      <c r="AM703" s="104"/>
      <c r="AN703" s="132"/>
      <c r="AO703" s="104"/>
      <c r="AP703" s="104"/>
      <c r="AQ703" s="104"/>
      <c r="AR703" s="104"/>
      <c r="AS703" s="104"/>
      <c r="AT703" s="104"/>
      <c r="AU703" s="104"/>
      <c r="AV703" s="126"/>
      <c r="AW703" s="104"/>
      <c r="AX703" s="134"/>
      <c r="AY703" s="134"/>
      <c r="AZ703" s="134"/>
    </row>
    <row r="704">
      <c r="B704" s="135"/>
      <c r="D704" s="38"/>
      <c r="E704" s="83"/>
      <c r="F704" s="70"/>
      <c r="G704" s="71"/>
      <c r="H704" s="72"/>
      <c r="I704" s="72"/>
      <c r="J704" s="72"/>
      <c r="K704" s="72"/>
      <c r="L704" s="72"/>
      <c r="M704" s="72"/>
      <c r="N704" s="73"/>
      <c r="O704" s="73"/>
      <c r="P704" s="73"/>
      <c r="Q704" s="72"/>
      <c r="R704" s="128"/>
      <c r="S704" s="129"/>
      <c r="T704" s="130"/>
      <c r="U704" s="129"/>
      <c r="V704" s="95"/>
      <c r="W704" s="95"/>
      <c r="X704" s="131"/>
      <c r="Y704" s="132"/>
      <c r="Z704" s="132"/>
      <c r="AA704" s="95"/>
      <c r="AB704" s="132"/>
      <c r="AC704" s="104"/>
      <c r="AD704" s="104"/>
      <c r="AE704" s="132"/>
      <c r="AF704" s="133"/>
      <c r="AG704" s="132"/>
      <c r="AH704" s="132"/>
      <c r="AI704" s="133"/>
      <c r="AJ704" s="132"/>
      <c r="AK704" s="104"/>
      <c r="AL704" s="104"/>
      <c r="AM704" s="104"/>
      <c r="AN704" s="132"/>
      <c r="AO704" s="104"/>
      <c r="AP704" s="104"/>
      <c r="AQ704" s="104"/>
      <c r="AR704" s="104"/>
      <c r="AS704" s="104"/>
      <c r="AT704" s="104"/>
      <c r="AU704" s="104"/>
      <c r="AV704" s="126"/>
      <c r="AW704" s="104"/>
      <c r="AX704" s="134"/>
      <c r="AY704" s="134"/>
      <c r="AZ704" s="134"/>
    </row>
    <row r="705">
      <c r="B705" s="135"/>
      <c r="D705" s="38"/>
      <c r="E705" s="83"/>
      <c r="F705" s="70"/>
      <c r="G705" s="71"/>
      <c r="H705" s="72"/>
      <c r="I705" s="72"/>
      <c r="J705" s="72"/>
      <c r="K705" s="72"/>
      <c r="L705" s="72"/>
      <c r="M705" s="72"/>
      <c r="N705" s="73"/>
      <c r="O705" s="73"/>
      <c r="P705" s="73"/>
      <c r="Q705" s="72"/>
      <c r="R705" s="128"/>
      <c r="S705" s="129"/>
      <c r="T705" s="130"/>
      <c r="U705" s="129"/>
      <c r="V705" s="95"/>
      <c r="W705" s="95"/>
      <c r="X705" s="131"/>
      <c r="Y705" s="132"/>
      <c r="Z705" s="132"/>
      <c r="AA705" s="95"/>
      <c r="AB705" s="132"/>
      <c r="AC705" s="104"/>
      <c r="AD705" s="104"/>
      <c r="AE705" s="132"/>
      <c r="AF705" s="133"/>
      <c r="AG705" s="132"/>
      <c r="AH705" s="132"/>
      <c r="AI705" s="133"/>
      <c r="AJ705" s="132"/>
      <c r="AK705" s="104"/>
      <c r="AL705" s="104"/>
      <c r="AM705" s="104"/>
      <c r="AN705" s="132"/>
      <c r="AO705" s="104"/>
      <c r="AP705" s="104"/>
      <c r="AQ705" s="104"/>
      <c r="AR705" s="104"/>
      <c r="AS705" s="104"/>
      <c r="AT705" s="104"/>
      <c r="AU705" s="104"/>
      <c r="AV705" s="126"/>
      <c r="AW705" s="104"/>
      <c r="AX705" s="134"/>
      <c r="AY705" s="134"/>
      <c r="AZ705" s="134"/>
    </row>
    <row r="706">
      <c r="B706" s="135"/>
      <c r="D706" s="38"/>
      <c r="E706" s="83"/>
      <c r="F706" s="70"/>
      <c r="G706" s="71"/>
      <c r="H706" s="72"/>
      <c r="I706" s="72"/>
      <c r="J706" s="72"/>
      <c r="K706" s="72"/>
      <c r="L706" s="72"/>
      <c r="M706" s="72"/>
      <c r="N706" s="73"/>
      <c r="O706" s="73"/>
      <c r="P706" s="73"/>
      <c r="Q706" s="72"/>
      <c r="R706" s="128"/>
      <c r="S706" s="129"/>
      <c r="T706" s="130"/>
      <c r="U706" s="129"/>
      <c r="V706" s="95"/>
      <c r="W706" s="95"/>
      <c r="X706" s="131"/>
      <c r="Y706" s="132"/>
      <c r="Z706" s="132"/>
      <c r="AA706" s="95"/>
      <c r="AB706" s="132"/>
      <c r="AC706" s="104"/>
      <c r="AD706" s="104"/>
      <c r="AE706" s="132"/>
      <c r="AF706" s="133"/>
      <c r="AG706" s="132"/>
      <c r="AH706" s="132"/>
      <c r="AI706" s="133"/>
      <c r="AJ706" s="132"/>
      <c r="AK706" s="104"/>
      <c r="AL706" s="104"/>
      <c r="AM706" s="104"/>
      <c r="AN706" s="132"/>
      <c r="AO706" s="104"/>
      <c r="AP706" s="104"/>
      <c r="AQ706" s="104"/>
      <c r="AR706" s="104"/>
      <c r="AS706" s="104"/>
      <c r="AT706" s="104"/>
      <c r="AU706" s="104"/>
      <c r="AV706" s="126"/>
      <c r="AW706" s="104"/>
      <c r="AX706" s="134"/>
      <c r="AY706" s="134"/>
      <c r="AZ706" s="134"/>
    </row>
    <row r="707">
      <c r="B707" s="135"/>
      <c r="D707" s="38"/>
      <c r="E707" s="83"/>
      <c r="F707" s="70"/>
      <c r="G707" s="71"/>
      <c r="H707" s="72"/>
      <c r="I707" s="72"/>
      <c r="J707" s="72"/>
      <c r="K707" s="72"/>
      <c r="L707" s="72"/>
      <c r="M707" s="72"/>
      <c r="N707" s="73"/>
      <c r="O707" s="73"/>
      <c r="P707" s="73"/>
      <c r="Q707" s="72"/>
      <c r="R707" s="128"/>
      <c r="S707" s="129"/>
      <c r="T707" s="130"/>
      <c r="U707" s="129"/>
      <c r="V707" s="95"/>
      <c r="W707" s="95"/>
      <c r="X707" s="131"/>
      <c r="Y707" s="132"/>
      <c r="Z707" s="132"/>
      <c r="AA707" s="95"/>
      <c r="AB707" s="132"/>
      <c r="AC707" s="104"/>
      <c r="AD707" s="104"/>
      <c r="AE707" s="132"/>
      <c r="AF707" s="133"/>
      <c r="AG707" s="132"/>
      <c r="AH707" s="132"/>
      <c r="AI707" s="133"/>
      <c r="AJ707" s="132"/>
      <c r="AK707" s="104"/>
      <c r="AL707" s="104"/>
      <c r="AM707" s="104"/>
      <c r="AN707" s="132"/>
      <c r="AO707" s="104"/>
      <c r="AP707" s="104"/>
      <c r="AQ707" s="104"/>
      <c r="AR707" s="104"/>
      <c r="AS707" s="104"/>
      <c r="AT707" s="104"/>
      <c r="AU707" s="104"/>
      <c r="AV707" s="126"/>
      <c r="AW707" s="104"/>
      <c r="AX707" s="134"/>
      <c r="AY707" s="134"/>
      <c r="AZ707" s="134"/>
    </row>
    <row r="708">
      <c r="B708" s="135"/>
      <c r="D708" s="38"/>
      <c r="E708" s="83"/>
      <c r="F708" s="70"/>
      <c r="G708" s="71"/>
      <c r="H708" s="72"/>
      <c r="I708" s="72"/>
      <c r="J708" s="72"/>
      <c r="K708" s="72"/>
      <c r="L708" s="72"/>
      <c r="M708" s="72"/>
      <c r="N708" s="73"/>
      <c r="O708" s="73"/>
      <c r="P708" s="73"/>
      <c r="Q708" s="72"/>
      <c r="R708" s="128"/>
      <c r="S708" s="129"/>
      <c r="T708" s="130"/>
      <c r="U708" s="129"/>
      <c r="V708" s="95"/>
      <c r="W708" s="95"/>
      <c r="X708" s="131"/>
      <c r="Y708" s="132"/>
      <c r="Z708" s="132"/>
      <c r="AA708" s="95"/>
      <c r="AB708" s="132"/>
      <c r="AC708" s="104"/>
      <c r="AD708" s="104"/>
      <c r="AE708" s="132"/>
      <c r="AF708" s="133"/>
      <c r="AG708" s="132"/>
      <c r="AH708" s="132"/>
      <c r="AI708" s="133"/>
      <c r="AJ708" s="132"/>
      <c r="AK708" s="104"/>
      <c r="AL708" s="104"/>
      <c r="AM708" s="104"/>
      <c r="AN708" s="132"/>
      <c r="AO708" s="104"/>
      <c r="AP708" s="104"/>
      <c r="AQ708" s="104"/>
      <c r="AR708" s="104"/>
      <c r="AS708" s="104"/>
      <c r="AT708" s="104"/>
      <c r="AU708" s="104"/>
      <c r="AV708" s="126"/>
      <c r="AW708" s="104"/>
      <c r="AX708" s="134"/>
      <c r="AY708" s="134"/>
      <c r="AZ708" s="134"/>
    </row>
    <row r="709">
      <c r="B709" s="135"/>
      <c r="D709" s="38"/>
      <c r="E709" s="83"/>
      <c r="F709" s="70"/>
      <c r="G709" s="71"/>
      <c r="H709" s="72"/>
      <c r="I709" s="72"/>
      <c r="J709" s="72"/>
      <c r="K709" s="72"/>
      <c r="L709" s="72"/>
      <c r="M709" s="72"/>
      <c r="N709" s="73"/>
      <c r="O709" s="73"/>
      <c r="P709" s="73"/>
      <c r="Q709" s="72"/>
      <c r="R709" s="128"/>
      <c r="S709" s="129"/>
      <c r="T709" s="130"/>
      <c r="U709" s="129"/>
      <c r="V709" s="95"/>
      <c r="W709" s="95"/>
      <c r="X709" s="131"/>
      <c r="Y709" s="132"/>
      <c r="Z709" s="132"/>
      <c r="AA709" s="95"/>
      <c r="AB709" s="132"/>
      <c r="AC709" s="104"/>
      <c r="AD709" s="104"/>
      <c r="AE709" s="132"/>
      <c r="AF709" s="133"/>
      <c r="AG709" s="132"/>
      <c r="AH709" s="132"/>
      <c r="AI709" s="133"/>
      <c r="AJ709" s="132"/>
      <c r="AK709" s="104"/>
      <c r="AL709" s="104"/>
      <c r="AM709" s="104"/>
      <c r="AN709" s="132"/>
      <c r="AO709" s="104"/>
      <c r="AP709" s="104"/>
      <c r="AQ709" s="104"/>
      <c r="AR709" s="104"/>
      <c r="AS709" s="104"/>
      <c r="AT709" s="104"/>
      <c r="AU709" s="104"/>
      <c r="AV709" s="126"/>
      <c r="AW709" s="104"/>
      <c r="AX709" s="134"/>
      <c r="AY709" s="134"/>
      <c r="AZ709" s="134"/>
    </row>
    <row r="710">
      <c r="B710" s="135"/>
      <c r="D710" s="38"/>
      <c r="E710" s="83"/>
      <c r="F710" s="70"/>
      <c r="G710" s="71"/>
      <c r="H710" s="72"/>
      <c r="I710" s="72"/>
      <c r="J710" s="72"/>
      <c r="K710" s="72"/>
      <c r="L710" s="72"/>
      <c r="M710" s="72"/>
      <c r="N710" s="73"/>
      <c r="O710" s="73"/>
      <c r="P710" s="73"/>
      <c r="Q710" s="72"/>
      <c r="R710" s="128"/>
      <c r="S710" s="129"/>
      <c r="T710" s="130"/>
      <c r="U710" s="129"/>
      <c r="V710" s="95"/>
      <c r="W710" s="95"/>
      <c r="X710" s="131"/>
      <c r="Y710" s="132"/>
      <c r="Z710" s="132"/>
      <c r="AA710" s="95"/>
      <c r="AB710" s="132"/>
      <c r="AC710" s="104"/>
      <c r="AD710" s="104"/>
      <c r="AE710" s="132"/>
      <c r="AF710" s="133"/>
      <c r="AG710" s="132"/>
      <c r="AH710" s="132"/>
      <c r="AI710" s="133"/>
      <c r="AJ710" s="132"/>
      <c r="AK710" s="104"/>
      <c r="AL710" s="104"/>
      <c r="AM710" s="104"/>
      <c r="AN710" s="132"/>
      <c r="AO710" s="104"/>
      <c r="AP710" s="104"/>
      <c r="AQ710" s="104"/>
      <c r="AR710" s="104"/>
      <c r="AS710" s="104"/>
      <c r="AT710" s="104"/>
      <c r="AU710" s="104"/>
      <c r="AV710" s="126"/>
      <c r="AW710" s="104"/>
      <c r="AX710" s="134"/>
      <c r="AY710" s="134"/>
      <c r="AZ710" s="134"/>
    </row>
    <row r="711">
      <c r="B711" s="135"/>
      <c r="D711" s="38"/>
      <c r="E711" s="83"/>
      <c r="F711" s="70"/>
      <c r="G711" s="71"/>
      <c r="H711" s="72"/>
      <c r="I711" s="72"/>
      <c r="J711" s="72"/>
      <c r="K711" s="72"/>
      <c r="L711" s="72"/>
      <c r="M711" s="72"/>
      <c r="N711" s="73"/>
      <c r="O711" s="73"/>
      <c r="P711" s="73"/>
      <c r="Q711" s="72"/>
      <c r="R711" s="128"/>
      <c r="S711" s="129"/>
      <c r="T711" s="130"/>
      <c r="U711" s="129"/>
      <c r="V711" s="95"/>
      <c r="W711" s="95"/>
      <c r="X711" s="131"/>
      <c r="Y711" s="132"/>
      <c r="Z711" s="132"/>
      <c r="AA711" s="95"/>
      <c r="AB711" s="132"/>
      <c r="AC711" s="104"/>
      <c r="AD711" s="104"/>
      <c r="AE711" s="132"/>
      <c r="AF711" s="133"/>
      <c r="AG711" s="132"/>
      <c r="AH711" s="132"/>
      <c r="AI711" s="133"/>
      <c r="AJ711" s="132"/>
      <c r="AK711" s="104"/>
      <c r="AL711" s="104"/>
      <c r="AM711" s="104"/>
      <c r="AN711" s="132"/>
      <c r="AO711" s="104"/>
      <c r="AP711" s="104"/>
      <c r="AQ711" s="104"/>
      <c r="AR711" s="104"/>
      <c r="AS711" s="104"/>
      <c r="AT711" s="104"/>
      <c r="AU711" s="104"/>
      <c r="AV711" s="126"/>
      <c r="AW711" s="104"/>
      <c r="AX711" s="134"/>
      <c r="AY711" s="134"/>
      <c r="AZ711" s="134"/>
    </row>
    <row r="712">
      <c r="B712" s="135"/>
      <c r="D712" s="38"/>
      <c r="E712" s="83"/>
      <c r="F712" s="70"/>
      <c r="G712" s="71"/>
      <c r="H712" s="72"/>
      <c r="I712" s="72"/>
      <c r="J712" s="72"/>
      <c r="K712" s="72"/>
      <c r="L712" s="72"/>
      <c r="M712" s="72"/>
      <c r="N712" s="73"/>
      <c r="O712" s="73"/>
      <c r="P712" s="73"/>
      <c r="Q712" s="72"/>
      <c r="R712" s="128"/>
      <c r="S712" s="129"/>
      <c r="T712" s="130"/>
      <c r="U712" s="129"/>
      <c r="V712" s="95"/>
      <c r="W712" s="95"/>
      <c r="X712" s="131"/>
      <c r="Y712" s="132"/>
      <c r="Z712" s="132"/>
      <c r="AA712" s="95"/>
      <c r="AB712" s="132"/>
      <c r="AC712" s="104"/>
      <c r="AD712" s="104"/>
      <c r="AE712" s="132"/>
      <c r="AF712" s="133"/>
      <c r="AG712" s="132"/>
      <c r="AH712" s="132"/>
      <c r="AI712" s="133"/>
      <c r="AJ712" s="132"/>
      <c r="AK712" s="104"/>
      <c r="AL712" s="104"/>
      <c r="AM712" s="104"/>
      <c r="AN712" s="132"/>
      <c r="AO712" s="104"/>
      <c r="AP712" s="104"/>
      <c r="AQ712" s="104"/>
      <c r="AR712" s="104"/>
      <c r="AS712" s="104"/>
      <c r="AT712" s="104"/>
      <c r="AU712" s="104"/>
      <c r="AV712" s="126"/>
      <c r="AW712" s="104"/>
      <c r="AX712" s="134"/>
      <c r="AY712" s="134"/>
      <c r="AZ712" s="134"/>
    </row>
    <row r="713">
      <c r="B713" s="135"/>
      <c r="D713" s="38"/>
      <c r="E713" s="83"/>
      <c r="F713" s="70"/>
      <c r="G713" s="71"/>
      <c r="H713" s="72"/>
      <c r="I713" s="72"/>
      <c r="J713" s="72"/>
      <c r="K713" s="72"/>
      <c r="L713" s="72"/>
      <c r="M713" s="72"/>
      <c r="N713" s="73"/>
      <c r="O713" s="73"/>
      <c r="P713" s="73"/>
      <c r="Q713" s="72"/>
      <c r="R713" s="128"/>
      <c r="S713" s="129"/>
      <c r="T713" s="130"/>
      <c r="U713" s="129"/>
      <c r="V713" s="95"/>
      <c r="W713" s="95"/>
      <c r="X713" s="131"/>
      <c r="Y713" s="132"/>
      <c r="Z713" s="132"/>
      <c r="AA713" s="95"/>
      <c r="AB713" s="132"/>
      <c r="AC713" s="104"/>
      <c r="AD713" s="104"/>
      <c r="AE713" s="132"/>
      <c r="AF713" s="133"/>
      <c r="AG713" s="132"/>
      <c r="AH713" s="132"/>
      <c r="AI713" s="133"/>
      <c r="AJ713" s="132"/>
      <c r="AK713" s="104"/>
      <c r="AL713" s="104"/>
      <c r="AM713" s="104"/>
      <c r="AN713" s="132"/>
      <c r="AO713" s="104"/>
      <c r="AP713" s="104"/>
      <c r="AQ713" s="104"/>
      <c r="AR713" s="104"/>
      <c r="AS713" s="104"/>
      <c r="AT713" s="104"/>
      <c r="AU713" s="104"/>
      <c r="AV713" s="126"/>
      <c r="AW713" s="104"/>
      <c r="AX713" s="134"/>
      <c r="AY713" s="134"/>
      <c r="AZ713" s="134"/>
    </row>
    <row r="714">
      <c r="B714" s="135"/>
      <c r="D714" s="38"/>
      <c r="E714" s="83"/>
      <c r="F714" s="70"/>
      <c r="G714" s="71"/>
      <c r="H714" s="72"/>
      <c r="I714" s="72"/>
      <c r="J714" s="72"/>
      <c r="K714" s="72"/>
      <c r="L714" s="72"/>
      <c r="M714" s="72"/>
      <c r="N714" s="73"/>
      <c r="O714" s="73"/>
      <c r="P714" s="73"/>
      <c r="Q714" s="72"/>
      <c r="R714" s="128"/>
      <c r="S714" s="129"/>
      <c r="T714" s="130"/>
      <c r="U714" s="129"/>
      <c r="V714" s="95"/>
      <c r="W714" s="95"/>
      <c r="X714" s="131"/>
      <c r="Y714" s="132"/>
      <c r="Z714" s="132"/>
      <c r="AA714" s="95"/>
      <c r="AB714" s="132"/>
      <c r="AC714" s="104"/>
      <c r="AD714" s="104"/>
      <c r="AE714" s="132"/>
      <c r="AF714" s="133"/>
      <c r="AG714" s="132"/>
      <c r="AH714" s="132"/>
      <c r="AI714" s="133"/>
      <c r="AJ714" s="132"/>
      <c r="AK714" s="104"/>
      <c r="AL714" s="104"/>
      <c r="AM714" s="104"/>
      <c r="AN714" s="132"/>
      <c r="AO714" s="104"/>
      <c r="AP714" s="104"/>
      <c r="AQ714" s="104"/>
      <c r="AR714" s="104"/>
      <c r="AS714" s="104"/>
      <c r="AT714" s="104"/>
      <c r="AU714" s="104"/>
      <c r="AV714" s="126"/>
      <c r="AW714" s="104"/>
      <c r="AX714" s="134"/>
      <c r="AY714" s="134"/>
      <c r="AZ714" s="134"/>
    </row>
    <row r="715">
      <c r="B715" s="135"/>
      <c r="D715" s="38"/>
      <c r="E715" s="83"/>
      <c r="F715" s="70"/>
      <c r="G715" s="71"/>
      <c r="H715" s="72"/>
      <c r="I715" s="72"/>
      <c r="J715" s="72"/>
      <c r="K715" s="72"/>
      <c r="L715" s="72"/>
      <c r="M715" s="72"/>
      <c r="N715" s="73"/>
      <c r="O715" s="73"/>
      <c r="P715" s="73"/>
      <c r="Q715" s="72"/>
      <c r="R715" s="128"/>
      <c r="S715" s="129"/>
      <c r="T715" s="130"/>
      <c r="U715" s="129"/>
      <c r="V715" s="95"/>
      <c r="W715" s="95"/>
      <c r="X715" s="131"/>
      <c r="Y715" s="132"/>
      <c r="Z715" s="132"/>
      <c r="AA715" s="95"/>
      <c r="AB715" s="132"/>
      <c r="AC715" s="104"/>
      <c r="AD715" s="104"/>
      <c r="AE715" s="132"/>
      <c r="AF715" s="133"/>
      <c r="AG715" s="132"/>
      <c r="AH715" s="132"/>
      <c r="AI715" s="133"/>
      <c r="AJ715" s="132"/>
      <c r="AK715" s="104"/>
      <c r="AL715" s="104"/>
      <c r="AM715" s="104"/>
      <c r="AN715" s="132"/>
      <c r="AO715" s="104"/>
      <c r="AP715" s="104"/>
      <c r="AQ715" s="104"/>
      <c r="AR715" s="104"/>
      <c r="AS715" s="104"/>
      <c r="AT715" s="104"/>
      <c r="AU715" s="104"/>
      <c r="AV715" s="126"/>
      <c r="AW715" s="104"/>
      <c r="AX715" s="134"/>
      <c r="AY715" s="134"/>
      <c r="AZ715" s="134"/>
    </row>
    <row r="716">
      <c r="B716" s="135"/>
      <c r="D716" s="38"/>
      <c r="E716" s="83"/>
      <c r="F716" s="70"/>
      <c r="G716" s="71"/>
      <c r="H716" s="72"/>
      <c r="I716" s="72"/>
      <c r="J716" s="72"/>
      <c r="K716" s="72"/>
      <c r="L716" s="72"/>
      <c r="M716" s="72"/>
      <c r="N716" s="73"/>
      <c r="O716" s="73"/>
      <c r="P716" s="73"/>
      <c r="Q716" s="72"/>
      <c r="R716" s="128"/>
      <c r="S716" s="129"/>
      <c r="T716" s="130"/>
      <c r="U716" s="129"/>
      <c r="V716" s="95"/>
      <c r="W716" s="95"/>
      <c r="X716" s="131"/>
      <c r="Y716" s="132"/>
      <c r="Z716" s="132"/>
      <c r="AA716" s="95"/>
      <c r="AB716" s="132"/>
      <c r="AC716" s="104"/>
      <c r="AD716" s="104"/>
      <c r="AE716" s="132"/>
      <c r="AF716" s="133"/>
      <c r="AG716" s="132"/>
      <c r="AH716" s="132"/>
      <c r="AI716" s="133"/>
      <c r="AJ716" s="132"/>
      <c r="AK716" s="104"/>
      <c r="AL716" s="104"/>
      <c r="AM716" s="104"/>
      <c r="AN716" s="132"/>
      <c r="AO716" s="104"/>
      <c r="AP716" s="104"/>
      <c r="AQ716" s="104"/>
      <c r="AR716" s="104"/>
      <c r="AS716" s="104"/>
      <c r="AT716" s="104"/>
      <c r="AU716" s="104"/>
      <c r="AV716" s="126"/>
      <c r="AW716" s="104"/>
      <c r="AX716" s="134"/>
      <c r="AY716" s="134"/>
      <c r="AZ716" s="134"/>
    </row>
    <row r="717">
      <c r="B717" s="135"/>
      <c r="D717" s="38"/>
      <c r="E717" s="83"/>
      <c r="F717" s="70"/>
      <c r="G717" s="71"/>
      <c r="H717" s="72"/>
      <c r="I717" s="72"/>
      <c r="J717" s="72"/>
      <c r="K717" s="72"/>
      <c r="L717" s="72"/>
      <c r="M717" s="72"/>
      <c r="N717" s="73"/>
      <c r="O717" s="73"/>
      <c r="P717" s="73"/>
      <c r="Q717" s="72"/>
      <c r="R717" s="128"/>
      <c r="S717" s="129"/>
      <c r="T717" s="130"/>
      <c r="U717" s="129"/>
      <c r="V717" s="95"/>
      <c r="W717" s="95"/>
      <c r="X717" s="131"/>
      <c r="Y717" s="132"/>
      <c r="Z717" s="132"/>
      <c r="AA717" s="95"/>
      <c r="AB717" s="132"/>
      <c r="AC717" s="104"/>
      <c r="AD717" s="104"/>
      <c r="AE717" s="132"/>
      <c r="AF717" s="133"/>
      <c r="AG717" s="132"/>
      <c r="AH717" s="132"/>
      <c r="AI717" s="133"/>
      <c r="AJ717" s="132"/>
      <c r="AK717" s="104"/>
      <c r="AL717" s="104"/>
      <c r="AM717" s="104"/>
      <c r="AN717" s="132"/>
      <c r="AO717" s="104"/>
      <c r="AP717" s="104"/>
      <c r="AQ717" s="104"/>
      <c r="AR717" s="104"/>
      <c r="AS717" s="104"/>
      <c r="AT717" s="104"/>
      <c r="AU717" s="104"/>
      <c r="AV717" s="126"/>
      <c r="AW717" s="104"/>
      <c r="AX717" s="134"/>
      <c r="AY717" s="134"/>
      <c r="AZ717" s="134"/>
    </row>
    <row r="718">
      <c r="B718" s="135"/>
      <c r="D718" s="38"/>
      <c r="E718" s="83"/>
      <c r="F718" s="70"/>
      <c r="G718" s="71"/>
      <c r="H718" s="72"/>
      <c r="I718" s="72"/>
      <c r="J718" s="72"/>
      <c r="K718" s="72"/>
      <c r="L718" s="72"/>
      <c r="M718" s="72"/>
      <c r="N718" s="73"/>
      <c r="O718" s="73"/>
      <c r="P718" s="73"/>
      <c r="Q718" s="72"/>
      <c r="R718" s="128"/>
      <c r="S718" s="129"/>
      <c r="T718" s="130"/>
      <c r="U718" s="129"/>
      <c r="V718" s="95"/>
      <c r="W718" s="95"/>
      <c r="X718" s="131"/>
      <c r="Y718" s="132"/>
      <c r="Z718" s="132"/>
      <c r="AA718" s="95"/>
      <c r="AB718" s="132"/>
      <c r="AC718" s="104"/>
      <c r="AD718" s="104"/>
      <c r="AE718" s="132"/>
      <c r="AF718" s="133"/>
      <c r="AG718" s="132"/>
      <c r="AH718" s="132"/>
      <c r="AI718" s="133"/>
      <c r="AJ718" s="132"/>
      <c r="AK718" s="104"/>
      <c r="AL718" s="104"/>
      <c r="AM718" s="104"/>
      <c r="AN718" s="132"/>
      <c r="AO718" s="104"/>
      <c r="AP718" s="104"/>
      <c r="AQ718" s="104"/>
      <c r="AR718" s="104"/>
      <c r="AS718" s="104"/>
      <c r="AT718" s="104"/>
      <c r="AU718" s="104"/>
      <c r="AV718" s="126"/>
      <c r="AW718" s="104"/>
      <c r="AX718" s="134"/>
      <c r="AY718" s="134"/>
      <c r="AZ718" s="134"/>
    </row>
    <row r="719">
      <c r="B719" s="135"/>
      <c r="D719" s="38"/>
      <c r="E719" s="83"/>
      <c r="F719" s="70"/>
      <c r="G719" s="71"/>
      <c r="H719" s="72"/>
      <c r="I719" s="72"/>
      <c r="J719" s="72"/>
      <c r="K719" s="72"/>
      <c r="L719" s="72"/>
      <c r="M719" s="72"/>
      <c r="N719" s="73"/>
      <c r="O719" s="73"/>
      <c r="P719" s="73"/>
      <c r="Q719" s="72"/>
      <c r="R719" s="128"/>
      <c r="S719" s="129"/>
      <c r="T719" s="130"/>
      <c r="U719" s="129"/>
      <c r="V719" s="95"/>
      <c r="W719" s="95"/>
      <c r="X719" s="131"/>
      <c r="Y719" s="132"/>
      <c r="Z719" s="132"/>
      <c r="AA719" s="95"/>
      <c r="AB719" s="132"/>
      <c r="AC719" s="104"/>
      <c r="AD719" s="104"/>
      <c r="AE719" s="132"/>
      <c r="AF719" s="133"/>
      <c r="AG719" s="132"/>
      <c r="AH719" s="132"/>
      <c r="AI719" s="133"/>
      <c r="AJ719" s="132"/>
      <c r="AK719" s="104"/>
      <c r="AL719" s="104"/>
      <c r="AM719" s="104"/>
      <c r="AN719" s="132"/>
      <c r="AO719" s="104"/>
      <c r="AP719" s="104"/>
      <c r="AQ719" s="104"/>
      <c r="AR719" s="104"/>
      <c r="AS719" s="104"/>
      <c r="AT719" s="104"/>
      <c r="AU719" s="104"/>
      <c r="AV719" s="126"/>
      <c r="AW719" s="104"/>
      <c r="AX719" s="134"/>
      <c r="AY719" s="134"/>
      <c r="AZ719" s="134"/>
    </row>
    <row r="720">
      <c r="B720" s="135"/>
      <c r="D720" s="38"/>
      <c r="E720" s="83"/>
      <c r="F720" s="70"/>
      <c r="G720" s="71"/>
      <c r="H720" s="72"/>
      <c r="I720" s="72"/>
      <c r="J720" s="72"/>
      <c r="K720" s="72"/>
      <c r="L720" s="72"/>
      <c r="M720" s="72"/>
      <c r="N720" s="73"/>
      <c r="O720" s="73"/>
      <c r="P720" s="73"/>
      <c r="Q720" s="72"/>
      <c r="R720" s="128"/>
      <c r="S720" s="129"/>
      <c r="T720" s="130"/>
      <c r="U720" s="129"/>
      <c r="V720" s="95"/>
      <c r="W720" s="95"/>
      <c r="X720" s="131"/>
      <c r="Y720" s="132"/>
      <c r="Z720" s="132"/>
      <c r="AA720" s="95"/>
      <c r="AB720" s="132"/>
      <c r="AC720" s="104"/>
      <c r="AD720" s="104"/>
      <c r="AE720" s="132"/>
      <c r="AF720" s="133"/>
      <c r="AG720" s="132"/>
      <c r="AH720" s="132"/>
      <c r="AI720" s="133"/>
      <c r="AJ720" s="132"/>
      <c r="AK720" s="104"/>
      <c r="AL720" s="104"/>
      <c r="AM720" s="104"/>
      <c r="AN720" s="132"/>
      <c r="AO720" s="104"/>
      <c r="AP720" s="104"/>
      <c r="AQ720" s="104"/>
      <c r="AR720" s="104"/>
      <c r="AS720" s="104"/>
      <c r="AT720" s="104"/>
      <c r="AU720" s="104"/>
      <c r="AV720" s="126"/>
      <c r="AW720" s="104"/>
      <c r="AX720" s="134"/>
      <c r="AY720" s="134"/>
      <c r="AZ720" s="134"/>
    </row>
    <row r="721">
      <c r="B721" s="135"/>
      <c r="D721" s="38"/>
      <c r="E721" s="83"/>
      <c r="F721" s="70"/>
      <c r="G721" s="71"/>
      <c r="H721" s="72"/>
      <c r="I721" s="72"/>
      <c r="J721" s="72"/>
      <c r="K721" s="72"/>
      <c r="L721" s="72"/>
      <c r="M721" s="72"/>
      <c r="N721" s="73"/>
      <c r="O721" s="73"/>
      <c r="P721" s="73"/>
      <c r="Q721" s="72"/>
      <c r="R721" s="128"/>
      <c r="S721" s="129"/>
      <c r="T721" s="130"/>
      <c r="U721" s="129"/>
      <c r="V721" s="95"/>
      <c r="W721" s="95"/>
      <c r="X721" s="131"/>
      <c r="Y721" s="132"/>
      <c r="Z721" s="132"/>
      <c r="AA721" s="95"/>
      <c r="AB721" s="132"/>
      <c r="AC721" s="104"/>
      <c r="AD721" s="104"/>
      <c r="AE721" s="132"/>
      <c r="AF721" s="133"/>
      <c r="AG721" s="132"/>
      <c r="AH721" s="132"/>
      <c r="AI721" s="133"/>
      <c r="AJ721" s="132"/>
      <c r="AK721" s="104"/>
      <c r="AL721" s="104"/>
      <c r="AM721" s="104"/>
      <c r="AN721" s="132"/>
      <c r="AO721" s="104"/>
      <c r="AP721" s="104"/>
      <c r="AQ721" s="104"/>
      <c r="AR721" s="104"/>
      <c r="AS721" s="104"/>
      <c r="AT721" s="104"/>
      <c r="AU721" s="104"/>
      <c r="AV721" s="126"/>
      <c r="AW721" s="104"/>
      <c r="AX721" s="134"/>
      <c r="AY721" s="134"/>
      <c r="AZ721" s="134"/>
    </row>
    <row r="722">
      <c r="B722" s="135"/>
      <c r="D722" s="38"/>
      <c r="E722" s="83"/>
      <c r="F722" s="70"/>
      <c r="G722" s="71"/>
      <c r="H722" s="72"/>
      <c r="I722" s="72"/>
      <c r="J722" s="72"/>
      <c r="K722" s="72"/>
      <c r="L722" s="72"/>
      <c r="M722" s="72"/>
      <c r="N722" s="73"/>
      <c r="O722" s="73"/>
      <c r="P722" s="73"/>
      <c r="Q722" s="72"/>
      <c r="R722" s="128"/>
      <c r="S722" s="129"/>
      <c r="T722" s="130"/>
      <c r="U722" s="129"/>
      <c r="V722" s="95"/>
      <c r="W722" s="95"/>
      <c r="X722" s="131"/>
      <c r="Y722" s="132"/>
      <c r="Z722" s="132"/>
      <c r="AA722" s="95"/>
      <c r="AB722" s="132"/>
      <c r="AC722" s="104"/>
      <c r="AD722" s="104"/>
      <c r="AE722" s="132"/>
      <c r="AF722" s="133"/>
      <c r="AG722" s="132"/>
      <c r="AH722" s="132"/>
      <c r="AI722" s="133"/>
      <c r="AJ722" s="132"/>
      <c r="AK722" s="104"/>
      <c r="AL722" s="104"/>
      <c r="AM722" s="104"/>
      <c r="AN722" s="132"/>
      <c r="AO722" s="104"/>
      <c r="AP722" s="104"/>
      <c r="AQ722" s="104"/>
      <c r="AR722" s="104"/>
      <c r="AS722" s="104"/>
      <c r="AT722" s="104"/>
      <c r="AU722" s="104"/>
      <c r="AV722" s="126"/>
      <c r="AW722" s="104"/>
      <c r="AX722" s="134"/>
      <c r="AY722" s="134"/>
      <c r="AZ722" s="134"/>
    </row>
    <row r="723">
      <c r="B723" s="135"/>
      <c r="D723" s="38"/>
      <c r="E723" s="83"/>
      <c r="F723" s="70"/>
      <c r="G723" s="71"/>
      <c r="H723" s="72"/>
      <c r="I723" s="72"/>
      <c r="J723" s="72"/>
      <c r="K723" s="72"/>
      <c r="L723" s="72"/>
      <c r="M723" s="72"/>
      <c r="N723" s="73"/>
      <c r="O723" s="73"/>
      <c r="P723" s="73"/>
      <c r="Q723" s="72"/>
      <c r="R723" s="128"/>
      <c r="S723" s="129"/>
      <c r="T723" s="130"/>
      <c r="U723" s="129"/>
      <c r="V723" s="95"/>
      <c r="W723" s="95"/>
      <c r="X723" s="131"/>
      <c r="Y723" s="132"/>
      <c r="Z723" s="132"/>
      <c r="AA723" s="95"/>
      <c r="AB723" s="132"/>
      <c r="AC723" s="104"/>
      <c r="AD723" s="104"/>
      <c r="AE723" s="132"/>
      <c r="AF723" s="133"/>
      <c r="AG723" s="132"/>
      <c r="AH723" s="132"/>
      <c r="AI723" s="133"/>
      <c r="AJ723" s="132"/>
      <c r="AK723" s="104"/>
      <c r="AL723" s="104"/>
      <c r="AM723" s="104"/>
      <c r="AN723" s="132"/>
      <c r="AO723" s="104"/>
      <c r="AP723" s="104"/>
      <c r="AQ723" s="104"/>
      <c r="AR723" s="104"/>
      <c r="AS723" s="104"/>
      <c r="AT723" s="104"/>
      <c r="AU723" s="104"/>
      <c r="AV723" s="126"/>
      <c r="AW723" s="104"/>
      <c r="AX723" s="134"/>
      <c r="AY723" s="134"/>
      <c r="AZ723" s="134"/>
    </row>
    <row r="724">
      <c r="B724" s="135"/>
      <c r="D724" s="38"/>
      <c r="E724" s="83"/>
      <c r="F724" s="70"/>
      <c r="G724" s="71"/>
      <c r="H724" s="72"/>
      <c r="I724" s="72"/>
      <c r="J724" s="72"/>
      <c r="K724" s="72"/>
      <c r="L724" s="72"/>
      <c r="M724" s="72"/>
      <c r="N724" s="73"/>
      <c r="O724" s="73"/>
      <c r="P724" s="73"/>
      <c r="Q724" s="72"/>
      <c r="R724" s="128"/>
      <c r="S724" s="129"/>
      <c r="T724" s="130"/>
      <c r="U724" s="129"/>
      <c r="V724" s="95"/>
      <c r="W724" s="95"/>
      <c r="X724" s="131"/>
      <c r="Y724" s="132"/>
      <c r="Z724" s="132"/>
      <c r="AA724" s="95"/>
      <c r="AB724" s="132"/>
      <c r="AC724" s="104"/>
      <c r="AD724" s="104"/>
      <c r="AE724" s="132"/>
      <c r="AF724" s="133"/>
      <c r="AG724" s="132"/>
      <c r="AH724" s="132"/>
      <c r="AI724" s="133"/>
      <c r="AJ724" s="132"/>
      <c r="AK724" s="104"/>
      <c r="AL724" s="104"/>
      <c r="AM724" s="104"/>
      <c r="AN724" s="132"/>
      <c r="AO724" s="104"/>
      <c r="AP724" s="104"/>
      <c r="AQ724" s="104"/>
      <c r="AR724" s="104"/>
      <c r="AS724" s="104"/>
      <c r="AT724" s="104"/>
      <c r="AU724" s="104"/>
      <c r="AV724" s="126"/>
      <c r="AW724" s="104"/>
      <c r="AX724" s="134"/>
      <c r="AY724" s="134"/>
      <c r="AZ724" s="134"/>
    </row>
    <row r="725">
      <c r="B725" s="135"/>
      <c r="D725" s="38"/>
      <c r="E725" s="83"/>
      <c r="F725" s="70"/>
      <c r="G725" s="71"/>
      <c r="H725" s="72"/>
      <c r="I725" s="72"/>
      <c r="J725" s="72"/>
      <c r="K725" s="72"/>
      <c r="L725" s="72"/>
      <c r="M725" s="72"/>
      <c r="N725" s="73"/>
      <c r="O725" s="73"/>
      <c r="P725" s="73"/>
      <c r="Q725" s="72"/>
      <c r="R725" s="128"/>
      <c r="S725" s="129"/>
      <c r="T725" s="130"/>
      <c r="U725" s="129"/>
      <c r="V725" s="95"/>
      <c r="W725" s="95"/>
      <c r="X725" s="131"/>
      <c r="Y725" s="132"/>
      <c r="Z725" s="132"/>
      <c r="AA725" s="95"/>
      <c r="AB725" s="132"/>
      <c r="AC725" s="104"/>
      <c r="AD725" s="104"/>
      <c r="AE725" s="132"/>
      <c r="AF725" s="133"/>
      <c r="AG725" s="132"/>
      <c r="AH725" s="132"/>
      <c r="AI725" s="133"/>
      <c r="AJ725" s="132"/>
      <c r="AK725" s="104"/>
      <c r="AL725" s="104"/>
      <c r="AM725" s="104"/>
      <c r="AN725" s="132"/>
      <c r="AO725" s="104"/>
      <c r="AP725" s="104"/>
      <c r="AQ725" s="104"/>
      <c r="AR725" s="104"/>
      <c r="AS725" s="104"/>
      <c r="AT725" s="104"/>
      <c r="AU725" s="104"/>
      <c r="AV725" s="126"/>
      <c r="AW725" s="104"/>
      <c r="AX725" s="134"/>
      <c r="AY725" s="134"/>
      <c r="AZ725" s="134"/>
    </row>
    <row r="726">
      <c r="B726" s="135"/>
      <c r="D726" s="38"/>
      <c r="E726" s="83"/>
      <c r="F726" s="70"/>
      <c r="G726" s="71"/>
      <c r="H726" s="72"/>
      <c r="I726" s="72"/>
      <c r="J726" s="72"/>
      <c r="K726" s="72"/>
      <c r="L726" s="72"/>
      <c r="M726" s="72"/>
      <c r="N726" s="73"/>
      <c r="O726" s="73"/>
      <c r="P726" s="73"/>
      <c r="Q726" s="72"/>
      <c r="R726" s="128"/>
      <c r="S726" s="129"/>
      <c r="T726" s="130"/>
      <c r="U726" s="129"/>
      <c r="V726" s="95"/>
      <c r="W726" s="95"/>
      <c r="X726" s="131"/>
      <c r="Y726" s="132"/>
      <c r="Z726" s="132"/>
      <c r="AA726" s="95"/>
      <c r="AB726" s="132"/>
      <c r="AC726" s="104"/>
      <c r="AD726" s="104"/>
      <c r="AE726" s="132"/>
      <c r="AF726" s="133"/>
      <c r="AG726" s="132"/>
      <c r="AH726" s="132"/>
      <c r="AI726" s="133"/>
      <c r="AJ726" s="132"/>
      <c r="AK726" s="104"/>
      <c r="AL726" s="104"/>
      <c r="AM726" s="104"/>
      <c r="AN726" s="132"/>
      <c r="AO726" s="104"/>
      <c r="AP726" s="104"/>
      <c r="AQ726" s="104"/>
      <c r="AR726" s="104"/>
      <c r="AS726" s="104"/>
      <c r="AT726" s="104"/>
      <c r="AU726" s="104"/>
      <c r="AV726" s="126"/>
      <c r="AW726" s="104"/>
      <c r="AX726" s="134"/>
      <c r="AY726" s="134"/>
      <c r="AZ726" s="134"/>
    </row>
    <row r="727">
      <c r="B727" s="135"/>
      <c r="D727" s="38"/>
      <c r="E727" s="83"/>
      <c r="F727" s="70"/>
      <c r="G727" s="71"/>
      <c r="H727" s="72"/>
      <c r="I727" s="72"/>
      <c r="J727" s="72"/>
      <c r="K727" s="72"/>
      <c r="L727" s="72"/>
      <c r="M727" s="72"/>
      <c r="N727" s="73"/>
      <c r="O727" s="73"/>
      <c r="P727" s="73"/>
      <c r="Q727" s="72"/>
      <c r="R727" s="128"/>
      <c r="S727" s="129"/>
      <c r="T727" s="130"/>
      <c r="U727" s="129"/>
      <c r="V727" s="95"/>
      <c r="W727" s="95"/>
      <c r="X727" s="131"/>
      <c r="Y727" s="132"/>
      <c r="Z727" s="132"/>
      <c r="AA727" s="95"/>
      <c r="AB727" s="132"/>
      <c r="AC727" s="104"/>
      <c r="AD727" s="104"/>
      <c r="AE727" s="132"/>
      <c r="AF727" s="133"/>
      <c r="AG727" s="132"/>
      <c r="AH727" s="132"/>
      <c r="AI727" s="133"/>
      <c r="AJ727" s="132"/>
      <c r="AK727" s="104"/>
      <c r="AL727" s="104"/>
      <c r="AM727" s="104"/>
      <c r="AN727" s="132"/>
      <c r="AO727" s="104"/>
      <c r="AP727" s="104"/>
      <c r="AQ727" s="104"/>
      <c r="AR727" s="104"/>
      <c r="AS727" s="104"/>
      <c r="AT727" s="104"/>
      <c r="AU727" s="104"/>
      <c r="AV727" s="126"/>
      <c r="AW727" s="104"/>
      <c r="AX727" s="134"/>
      <c r="AY727" s="134"/>
      <c r="AZ727" s="134"/>
    </row>
    <row r="728">
      <c r="B728" s="135"/>
      <c r="D728" s="38"/>
      <c r="E728" s="83"/>
      <c r="F728" s="70"/>
      <c r="G728" s="71"/>
      <c r="H728" s="72"/>
      <c r="I728" s="72"/>
      <c r="J728" s="72"/>
      <c r="K728" s="72"/>
      <c r="L728" s="72"/>
      <c r="M728" s="72"/>
      <c r="N728" s="73"/>
      <c r="O728" s="73"/>
      <c r="P728" s="73"/>
      <c r="Q728" s="72"/>
      <c r="R728" s="128"/>
      <c r="S728" s="129"/>
      <c r="T728" s="130"/>
      <c r="U728" s="129"/>
      <c r="V728" s="95"/>
      <c r="W728" s="95"/>
      <c r="X728" s="131"/>
      <c r="Y728" s="132"/>
      <c r="Z728" s="132"/>
      <c r="AA728" s="95"/>
      <c r="AB728" s="132"/>
      <c r="AC728" s="104"/>
      <c r="AD728" s="104"/>
      <c r="AE728" s="132"/>
      <c r="AF728" s="133"/>
      <c r="AG728" s="132"/>
      <c r="AH728" s="132"/>
      <c r="AI728" s="133"/>
      <c r="AJ728" s="132"/>
      <c r="AK728" s="104"/>
      <c r="AL728" s="104"/>
      <c r="AM728" s="104"/>
      <c r="AN728" s="132"/>
      <c r="AO728" s="104"/>
      <c r="AP728" s="104"/>
      <c r="AQ728" s="104"/>
      <c r="AR728" s="104"/>
      <c r="AS728" s="104"/>
      <c r="AT728" s="104"/>
      <c r="AU728" s="104"/>
      <c r="AV728" s="126"/>
      <c r="AW728" s="104"/>
      <c r="AX728" s="134"/>
      <c r="AY728" s="134"/>
      <c r="AZ728" s="134"/>
    </row>
    <row r="729">
      <c r="B729" s="135"/>
      <c r="D729" s="38"/>
      <c r="E729" s="83"/>
      <c r="F729" s="70"/>
      <c r="G729" s="71"/>
      <c r="H729" s="72"/>
      <c r="I729" s="72"/>
      <c r="J729" s="72"/>
      <c r="K729" s="72"/>
      <c r="L729" s="72"/>
      <c r="M729" s="72"/>
      <c r="N729" s="73"/>
      <c r="O729" s="73"/>
      <c r="P729" s="73"/>
      <c r="Q729" s="72"/>
      <c r="R729" s="128"/>
      <c r="S729" s="129"/>
      <c r="T729" s="130"/>
      <c r="U729" s="129"/>
      <c r="V729" s="95"/>
      <c r="W729" s="95"/>
      <c r="X729" s="131"/>
      <c r="Y729" s="132"/>
      <c r="Z729" s="132"/>
      <c r="AA729" s="95"/>
      <c r="AB729" s="132"/>
      <c r="AC729" s="104"/>
      <c r="AD729" s="104"/>
      <c r="AE729" s="132"/>
      <c r="AF729" s="133"/>
      <c r="AG729" s="132"/>
      <c r="AH729" s="132"/>
      <c r="AI729" s="133"/>
      <c r="AJ729" s="132"/>
      <c r="AK729" s="104"/>
      <c r="AL729" s="104"/>
      <c r="AM729" s="104"/>
      <c r="AN729" s="132"/>
      <c r="AO729" s="104"/>
      <c r="AP729" s="104"/>
      <c r="AQ729" s="104"/>
      <c r="AR729" s="104"/>
      <c r="AS729" s="104"/>
      <c r="AT729" s="104"/>
      <c r="AU729" s="104"/>
      <c r="AV729" s="126"/>
      <c r="AW729" s="104"/>
      <c r="AX729" s="134"/>
      <c r="AY729" s="134"/>
      <c r="AZ729" s="134"/>
    </row>
    <row r="730">
      <c r="B730" s="135"/>
      <c r="D730" s="38"/>
      <c r="E730" s="83"/>
      <c r="F730" s="70"/>
      <c r="G730" s="71"/>
      <c r="H730" s="72"/>
      <c r="I730" s="72"/>
      <c r="J730" s="72"/>
      <c r="K730" s="72"/>
      <c r="L730" s="72"/>
      <c r="M730" s="72"/>
      <c r="N730" s="73"/>
      <c r="O730" s="73"/>
      <c r="P730" s="73"/>
      <c r="Q730" s="72"/>
      <c r="R730" s="128"/>
      <c r="S730" s="129"/>
      <c r="T730" s="130"/>
      <c r="U730" s="129"/>
      <c r="V730" s="95"/>
      <c r="W730" s="95"/>
      <c r="X730" s="131"/>
      <c r="Y730" s="132"/>
      <c r="Z730" s="132"/>
      <c r="AA730" s="95"/>
      <c r="AB730" s="132"/>
      <c r="AC730" s="104"/>
      <c r="AD730" s="104"/>
      <c r="AE730" s="132"/>
      <c r="AF730" s="133"/>
      <c r="AG730" s="132"/>
      <c r="AH730" s="132"/>
      <c r="AI730" s="133"/>
      <c r="AJ730" s="132"/>
      <c r="AK730" s="104"/>
      <c r="AL730" s="104"/>
      <c r="AM730" s="104"/>
      <c r="AN730" s="132"/>
      <c r="AO730" s="104"/>
      <c r="AP730" s="104"/>
      <c r="AQ730" s="104"/>
      <c r="AR730" s="104"/>
      <c r="AS730" s="104"/>
      <c r="AT730" s="104"/>
      <c r="AU730" s="104"/>
      <c r="AV730" s="126"/>
      <c r="AW730" s="104"/>
      <c r="AX730" s="134"/>
      <c r="AY730" s="134"/>
      <c r="AZ730" s="134"/>
    </row>
    <row r="731">
      <c r="B731" s="135"/>
      <c r="D731" s="38"/>
      <c r="E731" s="83"/>
      <c r="F731" s="70"/>
      <c r="G731" s="71"/>
      <c r="H731" s="72"/>
      <c r="I731" s="72"/>
      <c r="J731" s="72"/>
      <c r="K731" s="72"/>
      <c r="L731" s="72"/>
      <c r="M731" s="72"/>
      <c r="N731" s="73"/>
      <c r="O731" s="73"/>
      <c r="P731" s="73"/>
      <c r="Q731" s="72"/>
      <c r="R731" s="128"/>
      <c r="S731" s="129"/>
      <c r="T731" s="130"/>
      <c r="U731" s="129"/>
      <c r="V731" s="95"/>
      <c r="W731" s="95"/>
      <c r="X731" s="131"/>
      <c r="Y731" s="132"/>
      <c r="Z731" s="132"/>
      <c r="AA731" s="95"/>
      <c r="AB731" s="132"/>
      <c r="AC731" s="104"/>
      <c r="AD731" s="104"/>
      <c r="AE731" s="132"/>
      <c r="AF731" s="133"/>
      <c r="AG731" s="132"/>
      <c r="AH731" s="132"/>
      <c r="AI731" s="133"/>
      <c r="AJ731" s="132"/>
      <c r="AK731" s="104"/>
      <c r="AL731" s="104"/>
      <c r="AM731" s="104"/>
      <c r="AN731" s="132"/>
      <c r="AO731" s="104"/>
      <c r="AP731" s="104"/>
      <c r="AQ731" s="104"/>
      <c r="AR731" s="104"/>
      <c r="AS731" s="104"/>
      <c r="AT731" s="104"/>
      <c r="AU731" s="104"/>
      <c r="AV731" s="126"/>
      <c r="AW731" s="104"/>
      <c r="AX731" s="134"/>
      <c r="AY731" s="134"/>
      <c r="AZ731" s="134"/>
    </row>
    <row r="732">
      <c r="B732" s="135"/>
      <c r="D732" s="38"/>
      <c r="E732" s="83"/>
      <c r="F732" s="70"/>
      <c r="G732" s="71"/>
      <c r="H732" s="72"/>
      <c r="I732" s="72"/>
      <c r="J732" s="72"/>
      <c r="K732" s="72"/>
      <c r="L732" s="72"/>
      <c r="M732" s="72"/>
      <c r="N732" s="73"/>
      <c r="O732" s="73"/>
      <c r="P732" s="73"/>
      <c r="Q732" s="72"/>
      <c r="R732" s="128"/>
      <c r="S732" s="129"/>
      <c r="T732" s="130"/>
      <c r="U732" s="129"/>
      <c r="V732" s="95"/>
      <c r="W732" s="95"/>
      <c r="X732" s="131"/>
      <c r="Y732" s="132"/>
      <c r="Z732" s="132"/>
      <c r="AA732" s="95"/>
      <c r="AB732" s="132"/>
      <c r="AC732" s="104"/>
      <c r="AD732" s="104"/>
      <c r="AE732" s="132"/>
      <c r="AF732" s="133"/>
      <c r="AG732" s="132"/>
      <c r="AH732" s="132"/>
      <c r="AI732" s="133"/>
      <c r="AJ732" s="132"/>
      <c r="AK732" s="104"/>
      <c r="AL732" s="104"/>
      <c r="AM732" s="104"/>
      <c r="AN732" s="132"/>
      <c r="AO732" s="104"/>
      <c r="AP732" s="104"/>
      <c r="AQ732" s="104"/>
      <c r="AR732" s="104"/>
      <c r="AS732" s="104"/>
      <c r="AT732" s="104"/>
      <c r="AU732" s="104"/>
      <c r="AV732" s="126"/>
      <c r="AW732" s="104"/>
      <c r="AX732" s="134"/>
      <c r="AY732" s="134"/>
      <c r="AZ732" s="134"/>
    </row>
    <row r="733">
      <c r="B733" s="135"/>
      <c r="D733" s="38"/>
      <c r="E733" s="83"/>
      <c r="F733" s="70"/>
      <c r="G733" s="71"/>
      <c r="H733" s="72"/>
      <c r="I733" s="72"/>
      <c r="J733" s="72"/>
      <c r="K733" s="72"/>
      <c r="L733" s="72"/>
      <c r="M733" s="72"/>
      <c r="N733" s="73"/>
      <c r="O733" s="73"/>
      <c r="P733" s="73"/>
      <c r="Q733" s="72"/>
      <c r="R733" s="128"/>
      <c r="S733" s="129"/>
      <c r="T733" s="130"/>
      <c r="U733" s="129"/>
      <c r="V733" s="95"/>
      <c r="W733" s="95"/>
      <c r="X733" s="131"/>
      <c r="Y733" s="132"/>
      <c r="Z733" s="132"/>
      <c r="AA733" s="95"/>
      <c r="AB733" s="132"/>
      <c r="AC733" s="104"/>
      <c r="AD733" s="104"/>
      <c r="AE733" s="132"/>
      <c r="AF733" s="133"/>
      <c r="AG733" s="132"/>
      <c r="AH733" s="132"/>
      <c r="AI733" s="133"/>
      <c r="AJ733" s="132"/>
      <c r="AK733" s="104"/>
      <c r="AL733" s="104"/>
      <c r="AM733" s="104"/>
      <c r="AN733" s="132"/>
      <c r="AO733" s="104"/>
      <c r="AP733" s="104"/>
      <c r="AQ733" s="104"/>
      <c r="AR733" s="104"/>
      <c r="AS733" s="104"/>
      <c r="AT733" s="104"/>
      <c r="AU733" s="104"/>
      <c r="AV733" s="126"/>
      <c r="AW733" s="104"/>
      <c r="AX733" s="134"/>
      <c r="AY733" s="134"/>
      <c r="AZ733" s="134"/>
    </row>
    <row r="734">
      <c r="B734" s="135"/>
      <c r="D734" s="38"/>
      <c r="E734" s="83"/>
      <c r="F734" s="70"/>
      <c r="G734" s="71"/>
      <c r="H734" s="72"/>
      <c r="I734" s="72"/>
      <c r="J734" s="72"/>
      <c r="K734" s="72"/>
      <c r="L734" s="72"/>
      <c r="M734" s="72"/>
      <c r="N734" s="73"/>
      <c r="O734" s="73"/>
      <c r="P734" s="73"/>
      <c r="Q734" s="72"/>
      <c r="R734" s="128"/>
      <c r="S734" s="129"/>
      <c r="T734" s="130"/>
      <c r="U734" s="129"/>
      <c r="V734" s="95"/>
      <c r="W734" s="95"/>
      <c r="X734" s="131"/>
      <c r="Y734" s="132"/>
      <c r="Z734" s="132"/>
      <c r="AA734" s="95"/>
      <c r="AB734" s="132"/>
      <c r="AC734" s="104"/>
      <c r="AD734" s="104"/>
      <c r="AE734" s="132"/>
      <c r="AF734" s="133"/>
      <c r="AG734" s="132"/>
      <c r="AH734" s="132"/>
      <c r="AI734" s="133"/>
      <c r="AJ734" s="132"/>
      <c r="AK734" s="104"/>
      <c r="AL734" s="104"/>
      <c r="AM734" s="104"/>
      <c r="AN734" s="132"/>
      <c r="AO734" s="104"/>
      <c r="AP734" s="104"/>
      <c r="AQ734" s="104"/>
      <c r="AR734" s="104"/>
      <c r="AS734" s="104"/>
      <c r="AT734" s="104"/>
      <c r="AU734" s="104"/>
      <c r="AV734" s="126"/>
      <c r="AW734" s="104"/>
      <c r="AX734" s="134"/>
      <c r="AY734" s="134"/>
      <c r="AZ734" s="134"/>
    </row>
    <row r="735">
      <c r="B735" s="135"/>
      <c r="D735" s="38"/>
      <c r="E735" s="83"/>
      <c r="F735" s="70"/>
      <c r="G735" s="71"/>
      <c r="H735" s="72"/>
      <c r="I735" s="72"/>
      <c r="J735" s="72"/>
      <c r="K735" s="72"/>
      <c r="L735" s="72"/>
      <c r="M735" s="72"/>
      <c r="N735" s="73"/>
      <c r="O735" s="73"/>
      <c r="P735" s="73"/>
      <c r="Q735" s="72"/>
      <c r="R735" s="128"/>
      <c r="S735" s="129"/>
      <c r="T735" s="130"/>
      <c r="U735" s="129"/>
      <c r="V735" s="95"/>
      <c r="W735" s="95"/>
      <c r="X735" s="131"/>
      <c r="Y735" s="132"/>
      <c r="Z735" s="132"/>
      <c r="AA735" s="95"/>
      <c r="AB735" s="132"/>
      <c r="AC735" s="104"/>
      <c r="AD735" s="104"/>
      <c r="AE735" s="132"/>
      <c r="AF735" s="133"/>
      <c r="AG735" s="132"/>
      <c r="AH735" s="132"/>
      <c r="AI735" s="133"/>
      <c r="AJ735" s="132"/>
      <c r="AK735" s="104"/>
      <c r="AL735" s="104"/>
      <c r="AM735" s="104"/>
      <c r="AN735" s="132"/>
      <c r="AO735" s="104"/>
      <c r="AP735" s="104"/>
      <c r="AQ735" s="104"/>
      <c r="AR735" s="104"/>
      <c r="AS735" s="104"/>
      <c r="AT735" s="104"/>
      <c r="AU735" s="104"/>
      <c r="AV735" s="126"/>
      <c r="AW735" s="104"/>
      <c r="AX735" s="134"/>
      <c r="AY735" s="134"/>
      <c r="AZ735" s="134"/>
    </row>
    <row r="736">
      <c r="B736" s="135"/>
      <c r="D736" s="38"/>
      <c r="E736" s="83"/>
      <c r="F736" s="70"/>
      <c r="G736" s="71"/>
      <c r="H736" s="72"/>
      <c r="I736" s="72"/>
      <c r="J736" s="72"/>
      <c r="K736" s="72"/>
      <c r="L736" s="72"/>
      <c r="M736" s="72"/>
      <c r="N736" s="73"/>
      <c r="O736" s="73"/>
      <c r="P736" s="73"/>
      <c r="Q736" s="72"/>
      <c r="R736" s="128"/>
      <c r="S736" s="129"/>
      <c r="T736" s="130"/>
      <c r="U736" s="129"/>
      <c r="V736" s="95"/>
      <c r="W736" s="95"/>
      <c r="X736" s="131"/>
      <c r="Y736" s="132"/>
      <c r="Z736" s="132"/>
      <c r="AA736" s="95"/>
      <c r="AB736" s="132"/>
      <c r="AC736" s="104"/>
      <c r="AD736" s="104"/>
      <c r="AE736" s="132"/>
      <c r="AF736" s="133"/>
      <c r="AG736" s="132"/>
      <c r="AH736" s="132"/>
      <c r="AI736" s="133"/>
      <c r="AJ736" s="132"/>
      <c r="AK736" s="104"/>
      <c r="AL736" s="104"/>
      <c r="AM736" s="104"/>
      <c r="AN736" s="132"/>
      <c r="AO736" s="104"/>
      <c r="AP736" s="104"/>
      <c r="AQ736" s="104"/>
      <c r="AR736" s="104"/>
      <c r="AS736" s="104"/>
      <c r="AT736" s="104"/>
      <c r="AU736" s="104"/>
      <c r="AV736" s="126"/>
      <c r="AW736" s="104"/>
      <c r="AX736" s="134"/>
      <c r="AY736" s="134"/>
      <c r="AZ736" s="134"/>
    </row>
    <row r="737">
      <c r="B737" s="135"/>
      <c r="D737" s="38"/>
      <c r="E737" s="83"/>
      <c r="F737" s="70"/>
      <c r="G737" s="71"/>
      <c r="H737" s="72"/>
      <c r="I737" s="72"/>
      <c r="J737" s="72"/>
      <c r="K737" s="72"/>
      <c r="L737" s="72"/>
      <c r="M737" s="72"/>
      <c r="N737" s="73"/>
      <c r="O737" s="73"/>
      <c r="P737" s="73"/>
      <c r="Q737" s="72"/>
      <c r="R737" s="128"/>
      <c r="S737" s="129"/>
      <c r="T737" s="130"/>
      <c r="U737" s="129"/>
      <c r="V737" s="95"/>
      <c r="W737" s="95"/>
      <c r="X737" s="131"/>
      <c r="Y737" s="132"/>
      <c r="Z737" s="132"/>
      <c r="AA737" s="95"/>
      <c r="AB737" s="132"/>
      <c r="AC737" s="104"/>
      <c r="AD737" s="104"/>
      <c r="AE737" s="132"/>
      <c r="AF737" s="133"/>
      <c r="AG737" s="132"/>
      <c r="AH737" s="132"/>
      <c r="AI737" s="133"/>
      <c r="AJ737" s="132"/>
      <c r="AK737" s="104"/>
      <c r="AL737" s="104"/>
      <c r="AM737" s="104"/>
      <c r="AN737" s="132"/>
      <c r="AO737" s="104"/>
      <c r="AP737" s="104"/>
      <c r="AQ737" s="104"/>
      <c r="AR737" s="104"/>
      <c r="AS737" s="104"/>
      <c r="AT737" s="104"/>
      <c r="AU737" s="104"/>
      <c r="AV737" s="126"/>
      <c r="AW737" s="104"/>
      <c r="AX737" s="134"/>
      <c r="AY737" s="134"/>
      <c r="AZ737" s="134"/>
    </row>
    <row r="738">
      <c r="B738" s="135"/>
      <c r="D738" s="38"/>
      <c r="E738" s="83"/>
      <c r="F738" s="70"/>
      <c r="G738" s="71"/>
      <c r="H738" s="72"/>
      <c r="I738" s="72"/>
      <c r="J738" s="72"/>
      <c r="K738" s="72"/>
      <c r="L738" s="72"/>
      <c r="M738" s="72"/>
      <c r="N738" s="73"/>
      <c r="O738" s="73"/>
      <c r="P738" s="73"/>
      <c r="Q738" s="72"/>
      <c r="R738" s="128"/>
      <c r="S738" s="129"/>
      <c r="T738" s="130"/>
      <c r="U738" s="129"/>
      <c r="V738" s="95"/>
      <c r="W738" s="95"/>
      <c r="X738" s="131"/>
      <c r="Y738" s="132"/>
      <c r="Z738" s="132"/>
      <c r="AA738" s="95"/>
      <c r="AB738" s="132"/>
      <c r="AC738" s="104"/>
      <c r="AD738" s="104"/>
      <c r="AE738" s="132"/>
      <c r="AF738" s="133"/>
      <c r="AG738" s="132"/>
      <c r="AH738" s="132"/>
      <c r="AI738" s="133"/>
      <c r="AJ738" s="132"/>
      <c r="AK738" s="104"/>
      <c r="AL738" s="104"/>
      <c r="AM738" s="104"/>
      <c r="AN738" s="132"/>
      <c r="AO738" s="104"/>
      <c r="AP738" s="104"/>
      <c r="AQ738" s="104"/>
      <c r="AR738" s="104"/>
      <c r="AS738" s="104"/>
      <c r="AT738" s="104"/>
      <c r="AU738" s="104"/>
      <c r="AV738" s="126"/>
      <c r="AW738" s="104"/>
      <c r="AX738" s="134"/>
      <c r="AY738" s="134"/>
      <c r="AZ738" s="134"/>
    </row>
    <row r="739">
      <c r="B739" s="135"/>
      <c r="D739" s="38"/>
      <c r="E739" s="83"/>
      <c r="F739" s="70"/>
      <c r="G739" s="71"/>
      <c r="H739" s="72"/>
      <c r="I739" s="72"/>
      <c r="J739" s="72"/>
      <c r="K739" s="72"/>
      <c r="L739" s="72"/>
      <c r="M739" s="72"/>
      <c r="N739" s="73"/>
      <c r="O739" s="73"/>
      <c r="P739" s="73"/>
      <c r="Q739" s="72"/>
      <c r="R739" s="128"/>
      <c r="S739" s="129"/>
      <c r="T739" s="130"/>
      <c r="U739" s="129"/>
      <c r="V739" s="95"/>
      <c r="W739" s="95"/>
      <c r="X739" s="131"/>
      <c r="Y739" s="132"/>
      <c r="Z739" s="132"/>
      <c r="AA739" s="95"/>
      <c r="AB739" s="132"/>
      <c r="AC739" s="104"/>
      <c r="AD739" s="104"/>
      <c r="AE739" s="132"/>
      <c r="AF739" s="133"/>
      <c r="AG739" s="132"/>
      <c r="AH739" s="132"/>
      <c r="AI739" s="133"/>
      <c r="AJ739" s="132"/>
      <c r="AK739" s="104"/>
      <c r="AL739" s="104"/>
      <c r="AM739" s="104"/>
      <c r="AN739" s="132"/>
      <c r="AO739" s="104"/>
      <c r="AP739" s="104"/>
      <c r="AQ739" s="104"/>
      <c r="AR739" s="104"/>
      <c r="AS739" s="104"/>
      <c r="AT739" s="104"/>
      <c r="AU739" s="104"/>
      <c r="AV739" s="126"/>
      <c r="AW739" s="104"/>
      <c r="AX739" s="134"/>
      <c r="AY739" s="134"/>
      <c r="AZ739" s="134"/>
    </row>
    <row r="740">
      <c r="B740" s="135"/>
      <c r="D740" s="38"/>
      <c r="E740" s="83"/>
      <c r="F740" s="70"/>
      <c r="G740" s="71"/>
      <c r="H740" s="72"/>
      <c r="I740" s="72"/>
      <c r="J740" s="72"/>
      <c r="K740" s="72"/>
      <c r="L740" s="72"/>
      <c r="M740" s="72"/>
      <c r="N740" s="73"/>
      <c r="O740" s="73"/>
      <c r="P740" s="73"/>
      <c r="Q740" s="72"/>
      <c r="R740" s="128"/>
      <c r="S740" s="129"/>
      <c r="T740" s="130"/>
      <c r="U740" s="129"/>
      <c r="V740" s="95"/>
      <c r="W740" s="95"/>
      <c r="X740" s="131"/>
      <c r="Y740" s="132"/>
      <c r="Z740" s="132"/>
      <c r="AA740" s="95"/>
      <c r="AB740" s="132"/>
      <c r="AC740" s="104"/>
      <c r="AD740" s="104"/>
      <c r="AE740" s="132"/>
      <c r="AF740" s="133"/>
      <c r="AG740" s="132"/>
      <c r="AH740" s="132"/>
      <c r="AI740" s="133"/>
      <c r="AJ740" s="132"/>
      <c r="AK740" s="104"/>
      <c r="AL740" s="104"/>
      <c r="AM740" s="104"/>
      <c r="AN740" s="132"/>
      <c r="AO740" s="104"/>
      <c r="AP740" s="104"/>
      <c r="AQ740" s="104"/>
      <c r="AR740" s="104"/>
      <c r="AS740" s="104"/>
      <c r="AT740" s="104"/>
      <c r="AU740" s="104"/>
      <c r="AV740" s="126"/>
      <c r="AW740" s="104"/>
      <c r="AX740" s="134"/>
      <c r="AY740" s="134"/>
      <c r="AZ740" s="134"/>
    </row>
    <row r="741">
      <c r="B741" s="135"/>
      <c r="D741" s="38"/>
      <c r="E741" s="83"/>
      <c r="F741" s="70"/>
      <c r="G741" s="71"/>
      <c r="H741" s="72"/>
      <c r="I741" s="72"/>
      <c r="J741" s="72"/>
      <c r="K741" s="72"/>
      <c r="L741" s="72"/>
      <c r="M741" s="72"/>
      <c r="N741" s="73"/>
      <c r="O741" s="73"/>
      <c r="P741" s="73"/>
      <c r="Q741" s="72"/>
      <c r="R741" s="128"/>
      <c r="S741" s="129"/>
      <c r="T741" s="130"/>
      <c r="U741" s="129"/>
      <c r="V741" s="95"/>
      <c r="W741" s="95"/>
      <c r="X741" s="131"/>
      <c r="Y741" s="132"/>
      <c r="Z741" s="132"/>
      <c r="AA741" s="95"/>
      <c r="AB741" s="132"/>
      <c r="AC741" s="104"/>
      <c r="AD741" s="104"/>
      <c r="AE741" s="132"/>
      <c r="AF741" s="133"/>
      <c r="AG741" s="132"/>
      <c r="AH741" s="132"/>
      <c r="AI741" s="133"/>
      <c r="AJ741" s="132"/>
      <c r="AK741" s="104"/>
      <c r="AL741" s="104"/>
      <c r="AM741" s="104"/>
      <c r="AN741" s="132"/>
      <c r="AO741" s="104"/>
      <c r="AP741" s="104"/>
      <c r="AQ741" s="104"/>
      <c r="AR741" s="104"/>
      <c r="AS741" s="104"/>
      <c r="AT741" s="104"/>
      <c r="AU741" s="104"/>
      <c r="AV741" s="126"/>
      <c r="AW741" s="104"/>
      <c r="AX741" s="134"/>
      <c r="AY741" s="134"/>
      <c r="AZ741" s="134"/>
    </row>
    <row r="742">
      <c r="B742" s="135"/>
      <c r="D742" s="38"/>
      <c r="E742" s="83"/>
      <c r="F742" s="70"/>
      <c r="G742" s="71"/>
      <c r="H742" s="72"/>
      <c r="I742" s="72"/>
      <c r="J742" s="72"/>
      <c r="K742" s="72"/>
      <c r="L742" s="72"/>
      <c r="M742" s="72"/>
      <c r="N742" s="73"/>
      <c r="O742" s="73"/>
      <c r="P742" s="73"/>
      <c r="Q742" s="72"/>
      <c r="R742" s="128"/>
      <c r="S742" s="129"/>
      <c r="T742" s="130"/>
      <c r="U742" s="129"/>
      <c r="V742" s="95"/>
      <c r="W742" s="95"/>
      <c r="X742" s="131"/>
      <c r="Y742" s="132"/>
      <c r="Z742" s="132"/>
      <c r="AA742" s="95"/>
      <c r="AB742" s="132"/>
      <c r="AC742" s="104"/>
      <c r="AD742" s="104"/>
      <c r="AE742" s="132"/>
      <c r="AF742" s="133"/>
      <c r="AG742" s="132"/>
      <c r="AH742" s="132"/>
      <c r="AI742" s="133"/>
      <c r="AJ742" s="132"/>
      <c r="AK742" s="104"/>
      <c r="AL742" s="104"/>
      <c r="AM742" s="104"/>
      <c r="AN742" s="132"/>
      <c r="AO742" s="104"/>
      <c r="AP742" s="104"/>
      <c r="AQ742" s="104"/>
      <c r="AR742" s="104"/>
      <c r="AS742" s="104"/>
      <c r="AT742" s="104"/>
      <c r="AU742" s="104"/>
      <c r="AV742" s="126"/>
      <c r="AW742" s="104"/>
      <c r="AX742" s="134"/>
      <c r="AY742" s="134"/>
      <c r="AZ742" s="134"/>
    </row>
    <row r="743">
      <c r="B743" s="135"/>
      <c r="D743" s="38"/>
      <c r="E743" s="83"/>
      <c r="F743" s="70"/>
      <c r="G743" s="71"/>
      <c r="H743" s="72"/>
      <c r="I743" s="72"/>
      <c r="J743" s="72"/>
      <c r="K743" s="72"/>
      <c r="L743" s="72"/>
      <c r="M743" s="72"/>
      <c r="N743" s="73"/>
      <c r="O743" s="73"/>
      <c r="P743" s="73"/>
      <c r="Q743" s="72"/>
      <c r="R743" s="128"/>
      <c r="S743" s="129"/>
      <c r="T743" s="130"/>
      <c r="U743" s="129"/>
      <c r="V743" s="95"/>
      <c r="W743" s="95"/>
      <c r="X743" s="131"/>
      <c r="Y743" s="132"/>
      <c r="Z743" s="132"/>
      <c r="AA743" s="95"/>
      <c r="AB743" s="132"/>
      <c r="AC743" s="104"/>
      <c r="AD743" s="104"/>
      <c r="AE743" s="132"/>
      <c r="AF743" s="133"/>
      <c r="AG743" s="132"/>
      <c r="AH743" s="132"/>
      <c r="AI743" s="133"/>
      <c r="AJ743" s="132"/>
      <c r="AK743" s="104"/>
      <c r="AL743" s="104"/>
      <c r="AM743" s="104"/>
      <c r="AN743" s="132"/>
      <c r="AO743" s="104"/>
      <c r="AP743" s="104"/>
      <c r="AQ743" s="104"/>
      <c r="AR743" s="104"/>
      <c r="AS743" s="104"/>
      <c r="AT743" s="104"/>
      <c r="AU743" s="104"/>
      <c r="AV743" s="126"/>
      <c r="AW743" s="104"/>
      <c r="AX743" s="134"/>
      <c r="AY743" s="134"/>
      <c r="AZ743" s="134"/>
    </row>
    <row r="744">
      <c r="B744" s="135"/>
      <c r="D744" s="38"/>
      <c r="E744" s="83"/>
      <c r="F744" s="70"/>
      <c r="G744" s="71"/>
      <c r="H744" s="72"/>
      <c r="I744" s="72"/>
      <c r="J744" s="72"/>
      <c r="K744" s="72"/>
      <c r="L744" s="72"/>
      <c r="M744" s="72"/>
      <c r="N744" s="73"/>
      <c r="O744" s="73"/>
      <c r="P744" s="73"/>
      <c r="Q744" s="72"/>
      <c r="R744" s="128"/>
      <c r="S744" s="129"/>
      <c r="T744" s="130"/>
      <c r="U744" s="129"/>
      <c r="V744" s="95"/>
      <c r="W744" s="95"/>
      <c r="X744" s="131"/>
      <c r="Y744" s="132"/>
      <c r="Z744" s="132"/>
      <c r="AA744" s="95"/>
      <c r="AB744" s="132"/>
      <c r="AC744" s="104"/>
      <c r="AD744" s="104"/>
      <c r="AE744" s="132"/>
      <c r="AF744" s="133"/>
      <c r="AG744" s="132"/>
      <c r="AH744" s="132"/>
      <c r="AI744" s="133"/>
      <c r="AJ744" s="132"/>
      <c r="AK744" s="104"/>
      <c r="AL744" s="104"/>
      <c r="AM744" s="104"/>
      <c r="AN744" s="132"/>
      <c r="AO744" s="104"/>
      <c r="AP744" s="104"/>
      <c r="AQ744" s="104"/>
      <c r="AR744" s="104"/>
      <c r="AS744" s="104"/>
      <c r="AT744" s="104"/>
      <c r="AU744" s="104"/>
      <c r="AV744" s="126"/>
      <c r="AW744" s="104"/>
      <c r="AX744" s="134"/>
      <c r="AY744" s="134"/>
      <c r="AZ744" s="134"/>
    </row>
    <row r="745">
      <c r="B745" s="135"/>
      <c r="D745" s="38"/>
      <c r="E745" s="83"/>
      <c r="F745" s="70"/>
      <c r="G745" s="71"/>
      <c r="H745" s="72"/>
      <c r="I745" s="72"/>
      <c r="J745" s="72"/>
      <c r="K745" s="72"/>
      <c r="L745" s="72"/>
      <c r="M745" s="72"/>
      <c r="N745" s="73"/>
      <c r="O745" s="73"/>
      <c r="P745" s="73"/>
      <c r="Q745" s="72"/>
      <c r="R745" s="128"/>
      <c r="S745" s="129"/>
      <c r="T745" s="130"/>
      <c r="U745" s="129"/>
      <c r="V745" s="95"/>
      <c r="W745" s="95"/>
      <c r="X745" s="131"/>
      <c r="Y745" s="132"/>
      <c r="Z745" s="132"/>
      <c r="AA745" s="95"/>
      <c r="AB745" s="132"/>
      <c r="AC745" s="104"/>
      <c r="AD745" s="104"/>
      <c r="AE745" s="132"/>
      <c r="AF745" s="133"/>
      <c r="AG745" s="132"/>
      <c r="AH745" s="132"/>
      <c r="AI745" s="133"/>
      <c r="AJ745" s="132"/>
      <c r="AK745" s="104"/>
      <c r="AL745" s="104"/>
      <c r="AM745" s="104"/>
      <c r="AN745" s="132"/>
      <c r="AO745" s="104"/>
      <c r="AP745" s="104"/>
      <c r="AQ745" s="104"/>
      <c r="AR745" s="104"/>
      <c r="AS745" s="104"/>
      <c r="AT745" s="104"/>
      <c r="AU745" s="104"/>
      <c r="AV745" s="126"/>
      <c r="AW745" s="104"/>
      <c r="AX745" s="134"/>
      <c r="AY745" s="134"/>
      <c r="AZ745" s="134"/>
    </row>
    <row r="746">
      <c r="B746" s="135"/>
      <c r="D746" s="38"/>
      <c r="E746" s="83"/>
      <c r="F746" s="70"/>
      <c r="G746" s="71"/>
      <c r="H746" s="72"/>
      <c r="I746" s="72"/>
      <c r="J746" s="72"/>
      <c r="K746" s="72"/>
      <c r="L746" s="72"/>
      <c r="M746" s="72"/>
      <c r="N746" s="73"/>
      <c r="O746" s="73"/>
      <c r="P746" s="73"/>
      <c r="Q746" s="72"/>
      <c r="R746" s="128"/>
      <c r="S746" s="129"/>
      <c r="T746" s="130"/>
      <c r="U746" s="129"/>
      <c r="V746" s="95"/>
      <c r="W746" s="95"/>
      <c r="X746" s="131"/>
      <c r="Y746" s="132"/>
      <c r="Z746" s="132"/>
      <c r="AA746" s="95"/>
      <c r="AB746" s="132"/>
      <c r="AC746" s="104"/>
      <c r="AD746" s="104"/>
      <c r="AE746" s="132"/>
      <c r="AF746" s="133"/>
      <c r="AG746" s="132"/>
      <c r="AH746" s="132"/>
      <c r="AI746" s="133"/>
      <c r="AJ746" s="132"/>
      <c r="AK746" s="104"/>
      <c r="AL746" s="104"/>
      <c r="AM746" s="104"/>
      <c r="AN746" s="132"/>
      <c r="AO746" s="104"/>
      <c r="AP746" s="104"/>
      <c r="AQ746" s="104"/>
      <c r="AR746" s="104"/>
      <c r="AS746" s="104"/>
      <c r="AT746" s="104"/>
      <c r="AU746" s="104"/>
      <c r="AV746" s="126"/>
      <c r="AW746" s="104"/>
      <c r="AX746" s="134"/>
      <c r="AY746" s="134"/>
      <c r="AZ746" s="134"/>
    </row>
    <row r="747">
      <c r="B747" s="135"/>
      <c r="D747" s="38"/>
      <c r="E747" s="83"/>
      <c r="F747" s="70"/>
      <c r="G747" s="71"/>
      <c r="H747" s="72"/>
      <c r="I747" s="72"/>
      <c r="J747" s="72"/>
      <c r="K747" s="72"/>
      <c r="L747" s="72"/>
      <c r="M747" s="72"/>
      <c r="N747" s="73"/>
      <c r="O747" s="73"/>
      <c r="P747" s="73"/>
      <c r="Q747" s="72"/>
      <c r="R747" s="128"/>
      <c r="S747" s="129"/>
      <c r="T747" s="130"/>
      <c r="U747" s="129"/>
      <c r="V747" s="95"/>
      <c r="W747" s="95"/>
      <c r="X747" s="131"/>
      <c r="Y747" s="132"/>
      <c r="Z747" s="132"/>
      <c r="AA747" s="95"/>
      <c r="AB747" s="132"/>
      <c r="AC747" s="104"/>
      <c r="AD747" s="104"/>
      <c r="AE747" s="132"/>
      <c r="AF747" s="133"/>
      <c r="AG747" s="132"/>
      <c r="AH747" s="132"/>
      <c r="AI747" s="133"/>
      <c r="AJ747" s="132"/>
      <c r="AK747" s="104"/>
      <c r="AL747" s="104"/>
      <c r="AM747" s="104"/>
      <c r="AN747" s="132"/>
      <c r="AO747" s="104"/>
      <c r="AP747" s="104"/>
      <c r="AQ747" s="104"/>
      <c r="AR747" s="104"/>
      <c r="AS747" s="104"/>
      <c r="AT747" s="104"/>
      <c r="AU747" s="104"/>
      <c r="AV747" s="126"/>
      <c r="AW747" s="104"/>
      <c r="AX747" s="134"/>
      <c r="AY747" s="134"/>
      <c r="AZ747" s="134"/>
    </row>
    <row r="748">
      <c r="B748" s="135"/>
      <c r="D748" s="38"/>
      <c r="E748" s="83"/>
      <c r="F748" s="70"/>
      <c r="G748" s="71"/>
      <c r="H748" s="72"/>
      <c r="I748" s="72"/>
      <c r="J748" s="72"/>
      <c r="K748" s="72"/>
      <c r="L748" s="72"/>
      <c r="M748" s="72"/>
      <c r="N748" s="73"/>
      <c r="O748" s="73"/>
      <c r="P748" s="73"/>
      <c r="Q748" s="72"/>
      <c r="R748" s="128"/>
      <c r="S748" s="129"/>
      <c r="T748" s="130"/>
      <c r="U748" s="129"/>
      <c r="V748" s="95"/>
      <c r="W748" s="95"/>
      <c r="X748" s="131"/>
      <c r="Y748" s="132"/>
      <c r="Z748" s="132"/>
      <c r="AA748" s="95"/>
      <c r="AB748" s="132"/>
      <c r="AC748" s="104"/>
      <c r="AD748" s="104"/>
      <c r="AE748" s="132"/>
      <c r="AF748" s="133"/>
      <c r="AG748" s="132"/>
      <c r="AH748" s="132"/>
      <c r="AI748" s="133"/>
      <c r="AJ748" s="132"/>
      <c r="AK748" s="104"/>
      <c r="AL748" s="104"/>
      <c r="AM748" s="104"/>
      <c r="AN748" s="132"/>
      <c r="AO748" s="104"/>
      <c r="AP748" s="104"/>
      <c r="AQ748" s="104"/>
      <c r="AR748" s="104"/>
      <c r="AS748" s="104"/>
      <c r="AT748" s="104"/>
      <c r="AU748" s="104"/>
      <c r="AV748" s="126"/>
      <c r="AW748" s="104"/>
      <c r="AX748" s="134"/>
      <c r="AY748" s="134"/>
      <c r="AZ748" s="134"/>
    </row>
    <row r="749">
      <c r="B749" s="135"/>
      <c r="D749" s="38"/>
      <c r="E749" s="83"/>
      <c r="F749" s="70"/>
      <c r="G749" s="71"/>
      <c r="H749" s="72"/>
      <c r="I749" s="72"/>
      <c r="J749" s="72"/>
      <c r="K749" s="72"/>
      <c r="L749" s="72"/>
      <c r="M749" s="72"/>
      <c r="N749" s="73"/>
      <c r="O749" s="73"/>
      <c r="P749" s="73"/>
      <c r="Q749" s="72"/>
      <c r="R749" s="128"/>
      <c r="S749" s="129"/>
      <c r="T749" s="130"/>
      <c r="U749" s="129"/>
      <c r="V749" s="95"/>
      <c r="W749" s="95"/>
      <c r="X749" s="131"/>
      <c r="Y749" s="132"/>
      <c r="Z749" s="132"/>
      <c r="AA749" s="95"/>
      <c r="AB749" s="132"/>
      <c r="AC749" s="104"/>
      <c r="AD749" s="104"/>
      <c r="AE749" s="132"/>
      <c r="AF749" s="133"/>
      <c r="AG749" s="132"/>
      <c r="AH749" s="132"/>
      <c r="AI749" s="133"/>
      <c r="AJ749" s="132"/>
      <c r="AK749" s="104"/>
      <c r="AL749" s="104"/>
      <c r="AM749" s="104"/>
      <c r="AN749" s="132"/>
      <c r="AO749" s="104"/>
      <c r="AP749" s="104"/>
      <c r="AQ749" s="104"/>
      <c r="AR749" s="104"/>
      <c r="AS749" s="104"/>
      <c r="AT749" s="104"/>
      <c r="AU749" s="104"/>
      <c r="AV749" s="126"/>
      <c r="AW749" s="104"/>
      <c r="AX749" s="134"/>
      <c r="AY749" s="134"/>
      <c r="AZ749" s="134"/>
    </row>
    <row r="750">
      <c r="B750" s="135"/>
      <c r="D750" s="38"/>
      <c r="E750" s="83"/>
      <c r="F750" s="70"/>
      <c r="G750" s="71"/>
      <c r="H750" s="72"/>
      <c r="I750" s="72"/>
      <c r="J750" s="72"/>
      <c r="K750" s="72"/>
      <c r="L750" s="72"/>
      <c r="M750" s="72"/>
      <c r="N750" s="73"/>
      <c r="O750" s="73"/>
      <c r="P750" s="73"/>
      <c r="Q750" s="72"/>
      <c r="R750" s="128"/>
      <c r="S750" s="129"/>
      <c r="T750" s="130"/>
      <c r="U750" s="129"/>
      <c r="V750" s="95"/>
      <c r="W750" s="95"/>
      <c r="X750" s="131"/>
      <c r="Y750" s="132"/>
      <c r="Z750" s="132"/>
      <c r="AA750" s="95"/>
      <c r="AB750" s="132"/>
      <c r="AC750" s="104"/>
      <c r="AD750" s="104"/>
      <c r="AE750" s="132"/>
      <c r="AF750" s="133"/>
      <c r="AG750" s="132"/>
      <c r="AH750" s="132"/>
      <c r="AI750" s="133"/>
      <c r="AJ750" s="132"/>
      <c r="AK750" s="104"/>
      <c r="AL750" s="104"/>
      <c r="AM750" s="104"/>
      <c r="AN750" s="132"/>
      <c r="AO750" s="104"/>
      <c r="AP750" s="104"/>
      <c r="AQ750" s="104"/>
      <c r="AR750" s="104"/>
      <c r="AS750" s="104"/>
      <c r="AT750" s="104"/>
      <c r="AU750" s="104"/>
      <c r="AV750" s="126"/>
      <c r="AW750" s="104"/>
      <c r="AX750" s="134"/>
      <c r="AY750" s="134"/>
      <c r="AZ750" s="134"/>
    </row>
    <row r="751">
      <c r="B751" s="135"/>
      <c r="D751" s="38"/>
      <c r="E751" s="83"/>
      <c r="F751" s="70"/>
      <c r="G751" s="71"/>
      <c r="H751" s="72"/>
      <c r="I751" s="72"/>
      <c r="J751" s="72"/>
      <c r="K751" s="72"/>
      <c r="L751" s="72"/>
      <c r="M751" s="72"/>
      <c r="N751" s="73"/>
      <c r="O751" s="73"/>
      <c r="P751" s="73"/>
      <c r="Q751" s="72"/>
      <c r="R751" s="128"/>
      <c r="S751" s="129"/>
      <c r="T751" s="130"/>
      <c r="U751" s="129"/>
      <c r="V751" s="95"/>
      <c r="W751" s="95"/>
      <c r="X751" s="131"/>
      <c r="Y751" s="132"/>
      <c r="Z751" s="132"/>
      <c r="AA751" s="95"/>
      <c r="AB751" s="132"/>
      <c r="AC751" s="104"/>
      <c r="AD751" s="104"/>
      <c r="AE751" s="132"/>
      <c r="AF751" s="133"/>
      <c r="AG751" s="132"/>
      <c r="AH751" s="132"/>
      <c r="AI751" s="133"/>
      <c r="AJ751" s="132"/>
      <c r="AK751" s="104"/>
      <c r="AL751" s="104"/>
      <c r="AM751" s="104"/>
      <c r="AN751" s="132"/>
      <c r="AO751" s="104"/>
      <c r="AP751" s="104"/>
      <c r="AQ751" s="104"/>
      <c r="AR751" s="104"/>
      <c r="AS751" s="104"/>
      <c r="AT751" s="104"/>
      <c r="AU751" s="104"/>
      <c r="AV751" s="126"/>
      <c r="AW751" s="104"/>
      <c r="AX751" s="134"/>
      <c r="AY751" s="134"/>
      <c r="AZ751" s="134"/>
    </row>
    <row r="752">
      <c r="B752" s="135"/>
      <c r="D752" s="38"/>
      <c r="E752" s="83"/>
      <c r="F752" s="70"/>
      <c r="G752" s="71"/>
      <c r="H752" s="72"/>
      <c r="I752" s="72"/>
      <c r="J752" s="72"/>
      <c r="K752" s="72"/>
      <c r="L752" s="72"/>
      <c r="M752" s="72"/>
      <c r="N752" s="73"/>
      <c r="O752" s="73"/>
      <c r="P752" s="73"/>
      <c r="Q752" s="72"/>
      <c r="R752" s="128"/>
      <c r="S752" s="129"/>
      <c r="T752" s="130"/>
      <c r="U752" s="129"/>
      <c r="V752" s="95"/>
      <c r="W752" s="95"/>
      <c r="X752" s="131"/>
      <c r="Y752" s="132"/>
      <c r="Z752" s="132"/>
      <c r="AA752" s="95"/>
      <c r="AB752" s="132"/>
      <c r="AC752" s="104"/>
      <c r="AD752" s="104"/>
      <c r="AE752" s="132"/>
      <c r="AF752" s="133"/>
      <c r="AG752" s="132"/>
      <c r="AH752" s="132"/>
      <c r="AI752" s="133"/>
      <c r="AJ752" s="132"/>
      <c r="AK752" s="104"/>
      <c r="AL752" s="104"/>
      <c r="AM752" s="104"/>
      <c r="AN752" s="132"/>
      <c r="AO752" s="104"/>
      <c r="AP752" s="104"/>
      <c r="AQ752" s="104"/>
      <c r="AR752" s="104"/>
      <c r="AS752" s="104"/>
      <c r="AT752" s="104"/>
      <c r="AU752" s="104"/>
      <c r="AV752" s="126"/>
      <c r="AW752" s="104"/>
      <c r="AX752" s="134"/>
      <c r="AY752" s="134"/>
      <c r="AZ752" s="134"/>
    </row>
    <row r="753">
      <c r="B753" s="135"/>
      <c r="D753" s="38"/>
      <c r="E753" s="83"/>
      <c r="F753" s="70"/>
      <c r="G753" s="71"/>
      <c r="H753" s="72"/>
      <c r="I753" s="72"/>
      <c r="J753" s="72"/>
      <c r="K753" s="72"/>
      <c r="L753" s="72"/>
      <c r="M753" s="72"/>
      <c r="N753" s="73"/>
      <c r="O753" s="73"/>
      <c r="P753" s="73"/>
      <c r="Q753" s="72"/>
      <c r="R753" s="128"/>
      <c r="S753" s="129"/>
      <c r="T753" s="130"/>
      <c r="U753" s="129"/>
      <c r="V753" s="95"/>
      <c r="W753" s="95"/>
      <c r="X753" s="131"/>
      <c r="Y753" s="132"/>
      <c r="Z753" s="132"/>
      <c r="AA753" s="95"/>
      <c r="AB753" s="132"/>
      <c r="AC753" s="104"/>
      <c r="AD753" s="104"/>
      <c r="AE753" s="132"/>
      <c r="AF753" s="133"/>
      <c r="AG753" s="132"/>
      <c r="AH753" s="132"/>
      <c r="AI753" s="133"/>
      <c r="AJ753" s="132"/>
      <c r="AK753" s="104"/>
      <c r="AL753" s="104"/>
      <c r="AM753" s="104"/>
      <c r="AN753" s="132"/>
      <c r="AO753" s="104"/>
      <c r="AP753" s="104"/>
      <c r="AQ753" s="104"/>
      <c r="AR753" s="104"/>
      <c r="AS753" s="104"/>
      <c r="AT753" s="104"/>
      <c r="AU753" s="104"/>
      <c r="AV753" s="126"/>
      <c r="AW753" s="104"/>
      <c r="AX753" s="134"/>
      <c r="AY753" s="134"/>
      <c r="AZ753" s="134"/>
    </row>
    <row r="754">
      <c r="B754" s="135"/>
      <c r="D754" s="38"/>
      <c r="E754" s="83"/>
      <c r="F754" s="70"/>
      <c r="G754" s="71"/>
      <c r="H754" s="72"/>
      <c r="I754" s="72"/>
      <c r="J754" s="72"/>
      <c r="K754" s="72"/>
      <c r="L754" s="72"/>
      <c r="M754" s="72"/>
      <c r="N754" s="73"/>
      <c r="O754" s="73"/>
      <c r="P754" s="73"/>
      <c r="Q754" s="72"/>
      <c r="R754" s="128"/>
      <c r="S754" s="129"/>
      <c r="T754" s="130"/>
      <c r="U754" s="129"/>
      <c r="V754" s="95"/>
      <c r="W754" s="95"/>
      <c r="X754" s="131"/>
      <c r="Y754" s="132"/>
      <c r="Z754" s="132"/>
      <c r="AA754" s="95"/>
      <c r="AB754" s="132"/>
      <c r="AC754" s="104"/>
      <c r="AD754" s="104"/>
      <c r="AE754" s="132"/>
      <c r="AF754" s="133"/>
      <c r="AG754" s="132"/>
      <c r="AH754" s="132"/>
      <c r="AI754" s="133"/>
      <c r="AJ754" s="132"/>
      <c r="AK754" s="104"/>
      <c r="AL754" s="104"/>
      <c r="AM754" s="104"/>
      <c r="AN754" s="132"/>
      <c r="AO754" s="104"/>
      <c r="AP754" s="104"/>
      <c r="AQ754" s="104"/>
      <c r="AR754" s="104"/>
      <c r="AS754" s="104"/>
      <c r="AT754" s="104"/>
      <c r="AU754" s="104"/>
      <c r="AV754" s="126"/>
      <c r="AW754" s="104"/>
      <c r="AX754" s="134"/>
      <c r="AY754" s="134"/>
      <c r="AZ754" s="134"/>
    </row>
    <row r="755">
      <c r="B755" s="135"/>
      <c r="D755" s="38"/>
      <c r="E755" s="83"/>
      <c r="F755" s="70"/>
      <c r="G755" s="71"/>
      <c r="H755" s="72"/>
      <c r="I755" s="72"/>
      <c r="J755" s="72"/>
      <c r="K755" s="72"/>
      <c r="L755" s="72"/>
      <c r="M755" s="72"/>
      <c r="N755" s="73"/>
      <c r="O755" s="73"/>
      <c r="P755" s="73"/>
      <c r="Q755" s="72"/>
      <c r="R755" s="128"/>
      <c r="S755" s="129"/>
      <c r="T755" s="130"/>
      <c r="U755" s="129"/>
      <c r="V755" s="95"/>
      <c r="W755" s="95"/>
      <c r="X755" s="131"/>
      <c r="Y755" s="132"/>
      <c r="Z755" s="132"/>
      <c r="AA755" s="95"/>
      <c r="AB755" s="132"/>
      <c r="AC755" s="104"/>
      <c r="AD755" s="104"/>
      <c r="AE755" s="132"/>
      <c r="AF755" s="133"/>
      <c r="AG755" s="132"/>
      <c r="AH755" s="132"/>
      <c r="AI755" s="133"/>
      <c r="AJ755" s="132"/>
      <c r="AK755" s="104"/>
      <c r="AL755" s="104"/>
      <c r="AM755" s="104"/>
      <c r="AN755" s="132"/>
      <c r="AO755" s="104"/>
      <c r="AP755" s="104"/>
      <c r="AQ755" s="104"/>
      <c r="AR755" s="104"/>
      <c r="AS755" s="104"/>
      <c r="AT755" s="104"/>
      <c r="AU755" s="104"/>
      <c r="AV755" s="126"/>
      <c r="AW755" s="104"/>
      <c r="AX755" s="134"/>
      <c r="AY755" s="134"/>
      <c r="AZ755" s="134"/>
    </row>
    <row r="756">
      <c r="B756" s="135"/>
      <c r="D756" s="38"/>
      <c r="E756" s="83"/>
      <c r="F756" s="70"/>
      <c r="G756" s="71"/>
      <c r="H756" s="72"/>
      <c r="I756" s="72"/>
      <c r="J756" s="72"/>
      <c r="K756" s="72"/>
      <c r="L756" s="72"/>
      <c r="M756" s="72"/>
      <c r="N756" s="73"/>
      <c r="O756" s="73"/>
      <c r="P756" s="73"/>
      <c r="Q756" s="72"/>
      <c r="R756" s="128"/>
      <c r="S756" s="129"/>
      <c r="T756" s="130"/>
      <c r="U756" s="129"/>
      <c r="V756" s="95"/>
      <c r="W756" s="95"/>
      <c r="X756" s="131"/>
      <c r="Y756" s="132"/>
      <c r="Z756" s="132"/>
      <c r="AA756" s="95"/>
      <c r="AB756" s="132"/>
      <c r="AC756" s="104"/>
      <c r="AD756" s="104"/>
      <c r="AE756" s="132"/>
      <c r="AF756" s="133"/>
      <c r="AG756" s="132"/>
      <c r="AH756" s="132"/>
      <c r="AI756" s="133"/>
      <c r="AJ756" s="132"/>
      <c r="AK756" s="104"/>
      <c r="AL756" s="104"/>
      <c r="AM756" s="104"/>
      <c r="AN756" s="132"/>
      <c r="AO756" s="104"/>
      <c r="AP756" s="104"/>
      <c r="AQ756" s="104"/>
      <c r="AR756" s="104"/>
      <c r="AS756" s="104"/>
      <c r="AT756" s="104"/>
      <c r="AU756" s="104"/>
      <c r="AV756" s="126"/>
      <c r="AW756" s="104"/>
      <c r="AX756" s="134"/>
      <c r="AY756" s="134"/>
      <c r="AZ756" s="134"/>
    </row>
    <row r="757">
      <c r="B757" s="135"/>
      <c r="D757" s="38"/>
      <c r="E757" s="83"/>
      <c r="F757" s="70"/>
      <c r="G757" s="71"/>
      <c r="H757" s="72"/>
      <c r="I757" s="72"/>
      <c r="J757" s="72"/>
      <c r="K757" s="72"/>
      <c r="L757" s="72"/>
      <c r="M757" s="72"/>
      <c r="N757" s="73"/>
      <c r="O757" s="73"/>
      <c r="P757" s="73"/>
      <c r="Q757" s="72"/>
      <c r="R757" s="128"/>
      <c r="S757" s="129"/>
      <c r="T757" s="130"/>
      <c r="U757" s="129"/>
      <c r="V757" s="95"/>
      <c r="W757" s="95"/>
      <c r="X757" s="131"/>
      <c r="Y757" s="132"/>
      <c r="Z757" s="132"/>
      <c r="AA757" s="95"/>
      <c r="AB757" s="132"/>
      <c r="AC757" s="104"/>
      <c r="AD757" s="104"/>
      <c r="AE757" s="132"/>
      <c r="AF757" s="133"/>
      <c r="AG757" s="132"/>
      <c r="AH757" s="132"/>
      <c r="AI757" s="133"/>
      <c r="AJ757" s="132"/>
      <c r="AK757" s="104"/>
      <c r="AL757" s="104"/>
      <c r="AM757" s="104"/>
      <c r="AN757" s="132"/>
      <c r="AO757" s="104"/>
      <c r="AP757" s="104"/>
      <c r="AQ757" s="104"/>
      <c r="AR757" s="104"/>
      <c r="AS757" s="104"/>
      <c r="AT757" s="104"/>
      <c r="AU757" s="104"/>
      <c r="AV757" s="126"/>
      <c r="AW757" s="104"/>
      <c r="AX757" s="134"/>
      <c r="AY757" s="134"/>
      <c r="AZ757" s="134"/>
    </row>
    <row r="758">
      <c r="B758" s="135"/>
      <c r="D758" s="38"/>
      <c r="E758" s="83"/>
      <c r="F758" s="70"/>
      <c r="G758" s="71"/>
      <c r="H758" s="72"/>
      <c r="I758" s="72"/>
      <c r="J758" s="72"/>
      <c r="K758" s="72"/>
      <c r="L758" s="72"/>
      <c r="M758" s="72"/>
      <c r="N758" s="73"/>
      <c r="O758" s="73"/>
      <c r="P758" s="73"/>
      <c r="Q758" s="72"/>
      <c r="R758" s="128"/>
      <c r="S758" s="129"/>
      <c r="T758" s="130"/>
      <c r="U758" s="129"/>
      <c r="V758" s="95"/>
      <c r="W758" s="95"/>
      <c r="X758" s="131"/>
      <c r="Y758" s="132"/>
      <c r="Z758" s="132"/>
      <c r="AA758" s="95"/>
      <c r="AB758" s="132"/>
      <c r="AC758" s="104"/>
      <c r="AD758" s="104"/>
      <c r="AE758" s="132"/>
      <c r="AF758" s="133"/>
      <c r="AG758" s="132"/>
      <c r="AH758" s="132"/>
      <c r="AI758" s="133"/>
      <c r="AJ758" s="132"/>
      <c r="AK758" s="104"/>
      <c r="AL758" s="104"/>
      <c r="AM758" s="104"/>
      <c r="AN758" s="132"/>
      <c r="AO758" s="104"/>
      <c r="AP758" s="104"/>
      <c r="AQ758" s="104"/>
      <c r="AR758" s="104"/>
      <c r="AS758" s="104"/>
      <c r="AT758" s="104"/>
      <c r="AU758" s="104"/>
      <c r="AV758" s="126"/>
      <c r="AW758" s="104"/>
      <c r="AX758" s="134"/>
      <c r="AY758" s="134"/>
      <c r="AZ758" s="134"/>
    </row>
    <row r="759">
      <c r="B759" s="135"/>
      <c r="D759" s="38"/>
      <c r="E759" s="83"/>
      <c r="F759" s="70"/>
      <c r="G759" s="71"/>
      <c r="H759" s="72"/>
      <c r="I759" s="72"/>
      <c r="J759" s="72"/>
      <c r="K759" s="72"/>
      <c r="L759" s="72"/>
      <c r="M759" s="72"/>
      <c r="N759" s="73"/>
      <c r="O759" s="73"/>
      <c r="P759" s="73"/>
      <c r="Q759" s="72"/>
      <c r="R759" s="128"/>
      <c r="S759" s="129"/>
      <c r="T759" s="130"/>
      <c r="U759" s="129"/>
      <c r="V759" s="95"/>
      <c r="W759" s="95"/>
      <c r="X759" s="131"/>
      <c r="Y759" s="132"/>
      <c r="Z759" s="132"/>
      <c r="AA759" s="95"/>
      <c r="AB759" s="132"/>
      <c r="AC759" s="104"/>
      <c r="AD759" s="104"/>
      <c r="AE759" s="132"/>
      <c r="AF759" s="133"/>
      <c r="AG759" s="132"/>
      <c r="AH759" s="132"/>
      <c r="AI759" s="133"/>
      <c r="AJ759" s="132"/>
      <c r="AK759" s="104"/>
      <c r="AL759" s="104"/>
      <c r="AM759" s="104"/>
      <c r="AN759" s="132"/>
      <c r="AO759" s="104"/>
      <c r="AP759" s="104"/>
      <c r="AQ759" s="104"/>
      <c r="AR759" s="104"/>
      <c r="AS759" s="104"/>
      <c r="AT759" s="104"/>
      <c r="AU759" s="104"/>
      <c r="AV759" s="126"/>
      <c r="AW759" s="104"/>
      <c r="AX759" s="134"/>
      <c r="AY759" s="134"/>
      <c r="AZ759" s="134"/>
    </row>
    <row r="760">
      <c r="B760" s="135"/>
      <c r="D760" s="38"/>
      <c r="E760" s="83"/>
      <c r="F760" s="70"/>
      <c r="G760" s="71"/>
      <c r="H760" s="72"/>
      <c r="I760" s="72"/>
      <c r="J760" s="72"/>
      <c r="K760" s="72"/>
      <c r="L760" s="72"/>
      <c r="M760" s="72"/>
      <c r="N760" s="73"/>
      <c r="O760" s="73"/>
      <c r="P760" s="73"/>
      <c r="Q760" s="72"/>
      <c r="R760" s="128"/>
      <c r="S760" s="129"/>
      <c r="T760" s="130"/>
      <c r="U760" s="129"/>
      <c r="V760" s="95"/>
      <c r="W760" s="95"/>
      <c r="X760" s="131"/>
      <c r="Y760" s="132"/>
      <c r="Z760" s="132"/>
      <c r="AA760" s="95"/>
      <c r="AB760" s="132"/>
      <c r="AC760" s="104"/>
      <c r="AD760" s="104"/>
      <c r="AE760" s="132"/>
      <c r="AF760" s="133"/>
      <c r="AG760" s="132"/>
      <c r="AH760" s="132"/>
      <c r="AI760" s="133"/>
      <c r="AJ760" s="132"/>
      <c r="AK760" s="104"/>
      <c r="AL760" s="104"/>
      <c r="AM760" s="104"/>
      <c r="AN760" s="132"/>
      <c r="AO760" s="104"/>
      <c r="AP760" s="104"/>
      <c r="AQ760" s="104"/>
      <c r="AR760" s="104"/>
      <c r="AS760" s="104"/>
      <c r="AT760" s="104"/>
      <c r="AU760" s="104"/>
      <c r="AV760" s="126"/>
      <c r="AW760" s="104"/>
      <c r="AX760" s="134"/>
      <c r="AY760" s="134"/>
      <c r="AZ760" s="134"/>
    </row>
    <row r="761">
      <c r="B761" s="135"/>
      <c r="D761" s="38"/>
      <c r="E761" s="83"/>
      <c r="F761" s="70"/>
      <c r="G761" s="71"/>
      <c r="H761" s="72"/>
      <c r="I761" s="72"/>
      <c r="J761" s="72"/>
      <c r="K761" s="72"/>
      <c r="L761" s="72"/>
      <c r="M761" s="72"/>
      <c r="N761" s="73"/>
      <c r="O761" s="73"/>
      <c r="P761" s="73"/>
      <c r="Q761" s="72"/>
      <c r="R761" s="128"/>
      <c r="S761" s="129"/>
      <c r="T761" s="130"/>
      <c r="U761" s="129"/>
      <c r="V761" s="95"/>
      <c r="W761" s="95"/>
      <c r="X761" s="131"/>
      <c r="Y761" s="132"/>
      <c r="Z761" s="132"/>
      <c r="AA761" s="95"/>
      <c r="AB761" s="132"/>
      <c r="AC761" s="104"/>
      <c r="AD761" s="104"/>
      <c r="AE761" s="132"/>
      <c r="AF761" s="133"/>
      <c r="AG761" s="132"/>
      <c r="AH761" s="132"/>
      <c r="AI761" s="133"/>
      <c r="AJ761" s="132"/>
      <c r="AK761" s="104"/>
      <c r="AL761" s="104"/>
      <c r="AM761" s="104"/>
      <c r="AN761" s="132"/>
      <c r="AO761" s="104"/>
      <c r="AP761" s="104"/>
      <c r="AQ761" s="104"/>
      <c r="AR761" s="104"/>
      <c r="AS761" s="104"/>
      <c r="AT761" s="104"/>
      <c r="AU761" s="104"/>
      <c r="AV761" s="126"/>
      <c r="AW761" s="104"/>
      <c r="AX761" s="134"/>
      <c r="AY761" s="134"/>
      <c r="AZ761" s="134"/>
    </row>
    <row r="762">
      <c r="B762" s="135"/>
      <c r="D762" s="38"/>
      <c r="E762" s="83"/>
      <c r="F762" s="70"/>
      <c r="G762" s="71"/>
      <c r="H762" s="72"/>
      <c r="I762" s="72"/>
      <c r="J762" s="72"/>
      <c r="K762" s="72"/>
      <c r="L762" s="72"/>
      <c r="M762" s="72"/>
      <c r="N762" s="73"/>
      <c r="O762" s="73"/>
      <c r="P762" s="73"/>
      <c r="Q762" s="72"/>
      <c r="R762" s="128"/>
      <c r="S762" s="129"/>
      <c r="T762" s="130"/>
      <c r="U762" s="129"/>
      <c r="V762" s="95"/>
      <c r="W762" s="95"/>
      <c r="X762" s="131"/>
      <c r="Y762" s="132"/>
      <c r="Z762" s="132"/>
      <c r="AA762" s="95"/>
      <c r="AB762" s="132"/>
      <c r="AC762" s="104"/>
      <c r="AD762" s="104"/>
      <c r="AE762" s="132"/>
      <c r="AF762" s="133"/>
      <c r="AG762" s="132"/>
      <c r="AH762" s="132"/>
      <c r="AI762" s="133"/>
      <c r="AJ762" s="132"/>
      <c r="AK762" s="104"/>
      <c r="AL762" s="104"/>
      <c r="AM762" s="104"/>
      <c r="AN762" s="132"/>
      <c r="AO762" s="104"/>
      <c r="AP762" s="104"/>
      <c r="AQ762" s="104"/>
      <c r="AR762" s="104"/>
      <c r="AS762" s="104"/>
      <c r="AT762" s="104"/>
      <c r="AU762" s="104"/>
      <c r="AV762" s="126"/>
      <c r="AW762" s="104"/>
      <c r="AX762" s="134"/>
      <c r="AY762" s="134"/>
      <c r="AZ762" s="134"/>
    </row>
    <row r="763">
      <c r="B763" s="135"/>
      <c r="D763" s="38"/>
      <c r="E763" s="83"/>
      <c r="F763" s="70"/>
      <c r="G763" s="71"/>
      <c r="H763" s="72"/>
      <c r="I763" s="72"/>
      <c r="J763" s="72"/>
      <c r="K763" s="72"/>
      <c r="L763" s="72"/>
      <c r="M763" s="72"/>
      <c r="N763" s="73"/>
      <c r="O763" s="73"/>
      <c r="P763" s="73"/>
      <c r="Q763" s="72"/>
      <c r="R763" s="128"/>
      <c r="S763" s="129"/>
      <c r="T763" s="130"/>
      <c r="U763" s="129"/>
      <c r="V763" s="95"/>
      <c r="W763" s="95"/>
      <c r="X763" s="131"/>
      <c r="Y763" s="132"/>
      <c r="Z763" s="132"/>
      <c r="AA763" s="95"/>
      <c r="AB763" s="132"/>
      <c r="AC763" s="104"/>
      <c r="AD763" s="104"/>
      <c r="AE763" s="132"/>
      <c r="AF763" s="133"/>
      <c r="AG763" s="132"/>
      <c r="AH763" s="132"/>
      <c r="AI763" s="133"/>
      <c r="AJ763" s="132"/>
      <c r="AK763" s="104"/>
      <c r="AL763" s="104"/>
      <c r="AM763" s="104"/>
      <c r="AN763" s="132"/>
      <c r="AO763" s="104"/>
      <c r="AP763" s="104"/>
      <c r="AQ763" s="104"/>
      <c r="AR763" s="104"/>
      <c r="AS763" s="104"/>
      <c r="AT763" s="104"/>
      <c r="AU763" s="104"/>
      <c r="AV763" s="126"/>
      <c r="AW763" s="104"/>
      <c r="AX763" s="134"/>
      <c r="AY763" s="134"/>
      <c r="AZ763" s="134"/>
    </row>
    <row r="764">
      <c r="B764" s="135"/>
      <c r="D764" s="38"/>
      <c r="E764" s="83"/>
      <c r="F764" s="70"/>
      <c r="G764" s="71"/>
      <c r="H764" s="72"/>
      <c r="I764" s="72"/>
      <c r="J764" s="72"/>
      <c r="K764" s="72"/>
      <c r="L764" s="72"/>
      <c r="M764" s="72"/>
      <c r="N764" s="73"/>
      <c r="O764" s="73"/>
      <c r="P764" s="73"/>
      <c r="Q764" s="72"/>
      <c r="R764" s="128"/>
      <c r="S764" s="129"/>
      <c r="T764" s="130"/>
      <c r="U764" s="129"/>
      <c r="V764" s="95"/>
      <c r="W764" s="95"/>
      <c r="X764" s="131"/>
      <c r="Y764" s="132"/>
      <c r="Z764" s="132"/>
      <c r="AA764" s="95"/>
      <c r="AB764" s="132"/>
      <c r="AC764" s="104"/>
      <c r="AD764" s="104"/>
      <c r="AE764" s="132"/>
      <c r="AF764" s="133"/>
      <c r="AG764" s="132"/>
      <c r="AH764" s="132"/>
      <c r="AI764" s="133"/>
      <c r="AJ764" s="132"/>
      <c r="AK764" s="104"/>
      <c r="AL764" s="104"/>
      <c r="AM764" s="104"/>
      <c r="AN764" s="132"/>
      <c r="AO764" s="104"/>
      <c r="AP764" s="104"/>
      <c r="AQ764" s="104"/>
      <c r="AR764" s="104"/>
      <c r="AS764" s="104"/>
      <c r="AT764" s="104"/>
      <c r="AU764" s="104"/>
      <c r="AV764" s="126"/>
      <c r="AW764" s="104"/>
      <c r="AX764" s="134"/>
      <c r="AY764" s="134"/>
      <c r="AZ764" s="134"/>
    </row>
    <row r="765">
      <c r="B765" s="135"/>
      <c r="D765" s="38"/>
      <c r="E765" s="83"/>
      <c r="F765" s="70"/>
      <c r="G765" s="71"/>
      <c r="H765" s="72"/>
      <c r="I765" s="72"/>
      <c r="J765" s="72"/>
      <c r="K765" s="72"/>
      <c r="L765" s="72"/>
      <c r="M765" s="72"/>
      <c r="N765" s="73"/>
      <c r="O765" s="73"/>
      <c r="P765" s="73"/>
      <c r="Q765" s="72"/>
      <c r="R765" s="128"/>
      <c r="S765" s="129"/>
      <c r="T765" s="130"/>
      <c r="U765" s="129"/>
      <c r="V765" s="95"/>
      <c r="W765" s="95"/>
      <c r="X765" s="131"/>
      <c r="Y765" s="132"/>
      <c r="Z765" s="132"/>
      <c r="AA765" s="95"/>
      <c r="AB765" s="132"/>
      <c r="AC765" s="104"/>
      <c r="AD765" s="104"/>
      <c r="AE765" s="132"/>
      <c r="AF765" s="133"/>
      <c r="AG765" s="132"/>
      <c r="AH765" s="132"/>
      <c r="AI765" s="133"/>
      <c r="AJ765" s="132"/>
      <c r="AK765" s="104"/>
      <c r="AL765" s="104"/>
      <c r="AM765" s="104"/>
      <c r="AN765" s="132"/>
      <c r="AO765" s="104"/>
      <c r="AP765" s="104"/>
      <c r="AQ765" s="104"/>
      <c r="AR765" s="104"/>
      <c r="AS765" s="104"/>
      <c r="AT765" s="104"/>
      <c r="AU765" s="104"/>
      <c r="AV765" s="126"/>
      <c r="AW765" s="104"/>
      <c r="AX765" s="134"/>
      <c r="AY765" s="134"/>
      <c r="AZ765" s="134"/>
    </row>
    <row r="766">
      <c r="B766" s="135"/>
      <c r="D766" s="38"/>
      <c r="E766" s="83"/>
      <c r="F766" s="70"/>
      <c r="G766" s="71"/>
      <c r="H766" s="72"/>
      <c r="I766" s="72"/>
      <c r="J766" s="72"/>
      <c r="K766" s="72"/>
      <c r="L766" s="72"/>
      <c r="M766" s="72"/>
      <c r="N766" s="73"/>
      <c r="O766" s="73"/>
      <c r="P766" s="73"/>
      <c r="Q766" s="72"/>
      <c r="R766" s="128"/>
      <c r="S766" s="129"/>
      <c r="T766" s="130"/>
      <c r="U766" s="129"/>
      <c r="V766" s="95"/>
      <c r="W766" s="95"/>
      <c r="X766" s="131"/>
      <c r="Y766" s="132"/>
      <c r="Z766" s="132"/>
      <c r="AA766" s="95"/>
      <c r="AB766" s="132"/>
      <c r="AC766" s="104"/>
      <c r="AD766" s="104"/>
      <c r="AE766" s="132"/>
      <c r="AF766" s="133"/>
      <c r="AG766" s="132"/>
      <c r="AH766" s="132"/>
      <c r="AI766" s="133"/>
      <c r="AJ766" s="132"/>
      <c r="AK766" s="104"/>
      <c r="AL766" s="104"/>
      <c r="AM766" s="104"/>
      <c r="AN766" s="132"/>
      <c r="AO766" s="104"/>
      <c r="AP766" s="104"/>
      <c r="AQ766" s="104"/>
      <c r="AR766" s="104"/>
      <c r="AS766" s="104"/>
      <c r="AT766" s="104"/>
      <c r="AU766" s="104"/>
      <c r="AV766" s="126"/>
      <c r="AW766" s="104"/>
      <c r="AX766" s="134"/>
      <c r="AY766" s="134"/>
      <c r="AZ766" s="134"/>
    </row>
    <row r="767">
      <c r="B767" s="135"/>
      <c r="D767" s="38"/>
      <c r="E767" s="83"/>
      <c r="F767" s="70"/>
      <c r="G767" s="71"/>
      <c r="H767" s="72"/>
      <c r="I767" s="72"/>
      <c r="J767" s="72"/>
      <c r="K767" s="72"/>
      <c r="L767" s="72"/>
      <c r="M767" s="72"/>
      <c r="N767" s="73"/>
      <c r="O767" s="73"/>
      <c r="P767" s="73"/>
      <c r="Q767" s="72"/>
      <c r="R767" s="128"/>
      <c r="S767" s="129"/>
      <c r="T767" s="130"/>
      <c r="U767" s="129"/>
      <c r="V767" s="95"/>
      <c r="W767" s="95"/>
      <c r="X767" s="131"/>
      <c r="Y767" s="132"/>
      <c r="Z767" s="132"/>
      <c r="AA767" s="95"/>
      <c r="AB767" s="132"/>
      <c r="AC767" s="104"/>
      <c r="AD767" s="104"/>
      <c r="AE767" s="132"/>
      <c r="AF767" s="133"/>
      <c r="AG767" s="132"/>
      <c r="AH767" s="132"/>
      <c r="AI767" s="133"/>
      <c r="AJ767" s="132"/>
      <c r="AK767" s="104"/>
      <c r="AL767" s="104"/>
      <c r="AM767" s="104"/>
      <c r="AN767" s="132"/>
      <c r="AO767" s="104"/>
      <c r="AP767" s="104"/>
      <c r="AQ767" s="104"/>
      <c r="AR767" s="104"/>
      <c r="AS767" s="104"/>
      <c r="AT767" s="104"/>
      <c r="AU767" s="104"/>
      <c r="AV767" s="126"/>
      <c r="AW767" s="104"/>
      <c r="AX767" s="134"/>
      <c r="AY767" s="134"/>
      <c r="AZ767" s="134"/>
    </row>
    <row r="768">
      <c r="B768" s="135"/>
      <c r="D768" s="38"/>
      <c r="E768" s="83"/>
      <c r="F768" s="70"/>
      <c r="G768" s="71"/>
      <c r="H768" s="72"/>
      <c r="I768" s="72"/>
      <c r="J768" s="72"/>
      <c r="K768" s="72"/>
      <c r="L768" s="72"/>
      <c r="M768" s="72"/>
      <c r="N768" s="73"/>
      <c r="O768" s="73"/>
      <c r="P768" s="73"/>
      <c r="Q768" s="72"/>
      <c r="R768" s="128"/>
      <c r="S768" s="129"/>
      <c r="T768" s="130"/>
      <c r="U768" s="129"/>
      <c r="V768" s="95"/>
      <c r="W768" s="95"/>
      <c r="X768" s="131"/>
      <c r="Y768" s="132"/>
      <c r="Z768" s="132"/>
      <c r="AA768" s="95"/>
      <c r="AB768" s="132"/>
      <c r="AC768" s="104"/>
      <c r="AD768" s="104"/>
      <c r="AE768" s="132"/>
      <c r="AF768" s="133"/>
      <c r="AG768" s="132"/>
      <c r="AH768" s="132"/>
      <c r="AI768" s="133"/>
      <c r="AJ768" s="132"/>
      <c r="AK768" s="104"/>
      <c r="AL768" s="104"/>
      <c r="AM768" s="104"/>
      <c r="AN768" s="132"/>
      <c r="AO768" s="104"/>
      <c r="AP768" s="104"/>
      <c r="AQ768" s="104"/>
      <c r="AR768" s="104"/>
      <c r="AS768" s="104"/>
      <c r="AT768" s="104"/>
      <c r="AU768" s="104"/>
      <c r="AV768" s="126"/>
      <c r="AW768" s="104"/>
      <c r="AX768" s="134"/>
      <c r="AY768" s="134"/>
      <c r="AZ768" s="134"/>
    </row>
    <row r="769">
      <c r="B769" s="135"/>
      <c r="D769" s="38"/>
      <c r="E769" s="83"/>
      <c r="F769" s="70"/>
      <c r="G769" s="71"/>
      <c r="H769" s="72"/>
      <c r="I769" s="72"/>
      <c r="J769" s="72"/>
      <c r="K769" s="72"/>
      <c r="L769" s="72"/>
      <c r="M769" s="72"/>
      <c r="N769" s="73"/>
      <c r="O769" s="73"/>
      <c r="P769" s="73"/>
      <c r="Q769" s="72"/>
      <c r="R769" s="128"/>
      <c r="S769" s="129"/>
      <c r="T769" s="130"/>
      <c r="U769" s="129"/>
      <c r="V769" s="95"/>
      <c r="W769" s="95"/>
      <c r="X769" s="131"/>
      <c r="Y769" s="132"/>
      <c r="Z769" s="132"/>
      <c r="AA769" s="95"/>
      <c r="AB769" s="132"/>
      <c r="AC769" s="104"/>
      <c r="AD769" s="104"/>
      <c r="AE769" s="132"/>
      <c r="AF769" s="133"/>
      <c r="AG769" s="132"/>
      <c r="AH769" s="132"/>
      <c r="AI769" s="133"/>
      <c r="AJ769" s="132"/>
      <c r="AK769" s="104"/>
      <c r="AL769" s="104"/>
      <c r="AM769" s="104"/>
      <c r="AN769" s="132"/>
      <c r="AO769" s="104"/>
      <c r="AP769" s="104"/>
      <c r="AQ769" s="104"/>
      <c r="AR769" s="104"/>
      <c r="AS769" s="104"/>
      <c r="AT769" s="104"/>
      <c r="AU769" s="104"/>
      <c r="AV769" s="126"/>
      <c r="AW769" s="104"/>
      <c r="AX769" s="134"/>
      <c r="AY769" s="134"/>
      <c r="AZ769" s="134"/>
    </row>
    <row r="770">
      <c r="B770" s="135"/>
      <c r="D770" s="38"/>
      <c r="E770" s="83"/>
      <c r="F770" s="70"/>
      <c r="G770" s="71"/>
      <c r="H770" s="72"/>
      <c r="I770" s="72"/>
      <c r="J770" s="72"/>
      <c r="K770" s="72"/>
      <c r="L770" s="72"/>
      <c r="M770" s="72"/>
      <c r="N770" s="73"/>
      <c r="O770" s="73"/>
      <c r="P770" s="73"/>
      <c r="Q770" s="72"/>
      <c r="R770" s="128"/>
      <c r="S770" s="129"/>
      <c r="T770" s="130"/>
      <c r="U770" s="129"/>
      <c r="V770" s="95"/>
      <c r="W770" s="95"/>
      <c r="X770" s="131"/>
      <c r="Y770" s="132"/>
      <c r="Z770" s="132"/>
      <c r="AA770" s="95"/>
      <c r="AB770" s="132"/>
      <c r="AC770" s="104"/>
      <c r="AD770" s="104"/>
      <c r="AE770" s="132"/>
      <c r="AF770" s="133"/>
      <c r="AG770" s="132"/>
      <c r="AH770" s="132"/>
      <c r="AI770" s="133"/>
      <c r="AJ770" s="132"/>
      <c r="AK770" s="104"/>
      <c r="AL770" s="104"/>
      <c r="AM770" s="104"/>
      <c r="AN770" s="132"/>
      <c r="AO770" s="104"/>
      <c r="AP770" s="104"/>
      <c r="AQ770" s="104"/>
      <c r="AR770" s="104"/>
      <c r="AS770" s="104"/>
      <c r="AT770" s="104"/>
      <c r="AU770" s="104"/>
      <c r="AV770" s="126"/>
      <c r="AW770" s="104"/>
      <c r="AX770" s="134"/>
      <c r="AY770" s="134"/>
      <c r="AZ770" s="134"/>
    </row>
    <row r="771">
      <c r="B771" s="135"/>
      <c r="D771" s="38"/>
      <c r="E771" s="83"/>
      <c r="F771" s="70"/>
      <c r="G771" s="71"/>
      <c r="H771" s="72"/>
      <c r="I771" s="72"/>
      <c r="J771" s="72"/>
      <c r="K771" s="72"/>
      <c r="L771" s="72"/>
      <c r="M771" s="72"/>
      <c r="N771" s="73"/>
      <c r="O771" s="73"/>
      <c r="P771" s="73"/>
      <c r="Q771" s="72"/>
      <c r="R771" s="128"/>
      <c r="S771" s="129"/>
      <c r="T771" s="130"/>
      <c r="U771" s="129"/>
      <c r="V771" s="95"/>
      <c r="W771" s="95"/>
      <c r="X771" s="131"/>
      <c r="Y771" s="132"/>
      <c r="Z771" s="132"/>
      <c r="AA771" s="95"/>
      <c r="AB771" s="132"/>
      <c r="AC771" s="104"/>
      <c r="AD771" s="104"/>
      <c r="AE771" s="132"/>
      <c r="AF771" s="133"/>
      <c r="AG771" s="132"/>
      <c r="AH771" s="132"/>
      <c r="AI771" s="133"/>
      <c r="AJ771" s="132"/>
      <c r="AK771" s="104"/>
      <c r="AL771" s="104"/>
      <c r="AM771" s="104"/>
      <c r="AN771" s="132"/>
      <c r="AO771" s="104"/>
      <c r="AP771" s="104"/>
      <c r="AQ771" s="104"/>
      <c r="AR771" s="104"/>
      <c r="AS771" s="104"/>
      <c r="AT771" s="104"/>
      <c r="AU771" s="104"/>
      <c r="AV771" s="126"/>
      <c r="AW771" s="104"/>
      <c r="AX771" s="134"/>
      <c r="AY771" s="134"/>
      <c r="AZ771" s="134"/>
    </row>
    <row r="772">
      <c r="B772" s="135"/>
      <c r="D772" s="38"/>
      <c r="E772" s="83"/>
      <c r="F772" s="70"/>
      <c r="G772" s="71"/>
      <c r="H772" s="72"/>
      <c r="I772" s="72"/>
      <c r="J772" s="72"/>
      <c r="K772" s="72"/>
      <c r="L772" s="72"/>
      <c r="M772" s="72"/>
      <c r="N772" s="73"/>
      <c r="O772" s="73"/>
      <c r="P772" s="73"/>
      <c r="Q772" s="72"/>
      <c r="R772" s="128"/>
      <c r="S772" s="129"/>
      <c r="T772" s="130"/>
      <c r="U772" s="129"/>
      <c r="V772" s="95"/>
      <c r="W772" s="95"/>
      <c r="X772" s="131"/>
      <c r="Y772" s="132"/>
      <c r="Z772" s="132"/>
      <c r="AA772" s="95"/>
      <c r="AB772" s="132"/>
      <c r="AC772" s="104"/>
      <c r="AD772" s="104"/>
      <c r="AE772" s="132"/>
      <c r="AF772" s="133"/>
      <c r="AG772" s="132"/>
      <c r="AH772" s="132"/>
      <c r="AI772" s="133"/>
      <c r="AJ772" s="132"/>
      <c r="AK772" s="104"/>
      <c r="AL772" s="104"/>
      <c r="AM772" s="104"/>
      <c r="AN772" s="132"/>
      <c r="AO772" s="104"/>
      <c r="AP772" s="104"/>
      <c r="AQ772" s="104"/>
      <c r="AR772" s="104"/>
      <c r="AS772" s="104"/>
      <c r="AT772" s="104"/>
      <c r="AU772" s="104"/>
      <c r="AV772" s="126"/>
      <c r="AW772" s="104"/>
      <c r="AX772" s="134"/>
      <c r="AY772" s="134"/>
      <c r="AZ772" s="134"/>
    </row>
    <row r="773">
      <c r="B773" s="135"/>
      <c r="D773" s="38"/>
      <c r="E773" s="83"/>
      <c r="F773" s="70"/>
      <c r="G773" s="71"/>
      <c r="H773" s="72"/>
      <c r="I773" s="72"/>
      <c r="J773" s="72"/>
      <c r="K773" s="72"/>
      <c r="L773" s="72"/>
      <c r="M773" s="72"/>
      <c r="N773" s="73"/>
      <c r="O773" s="73"/>
      <c r="P773" s="73"/>
      <c r="Q773" s="72"/>
      <c r="R773" s="128"/>
      <c r="S773" s="129"/>
      <c r="T773" s="130"/>
      <c r="U773" s="129"/>
      <c r="V773" s="95"/>
      <c r="W773" s="95"/>
      <c r="X773" s="131"/>
      <c r="Y773" s="132"/>
      <c r="Z773" s="132"/>
      <c r="AA773" s="95"/>
      <c r="AB773" s="132"/>
      <c r="AC773" s="104"/>
      <c r="AD773" s="104"/>
      <c r="AE773" s="132"/>
      <c r="AF773" s="133"/>
      <c r="AG773" s="132"/>
      <c r="AH773" s="132"/>
      <c r="AI773" s="133"/>
      <c r="AJ773" s="132"/>
      <c r="AK773" s="104"/>
      <c r="AL773" s="104"/>
      <c r="AM773" s="104"/>
      <c r="AN773" s="132"/>
      <c r="AO773" s="104"/>
      <c r="AP773" s="104"/>
      <c r="AQ773" s="104"/>
      <c r="AR773" s="104"/>
      <c r="AS773" s="104"/>
      <c r="AT773" s="104"/>
      <c r="AU773" s="104"/>
      <c r="AV773" s="126"/>
      <c r="AW773" s="104"/>
      <c r="AX773" s="134"/>
      <c r="AY773" s="134"/>
      <c r="AZ773" s="134"/>
    </row>
    <row r="774">
      <c r="B774" s="135"/>
      <c r="D774" s="38"/>
      <c r="E774" s="83"/>
      <c r="F774" s="70"/>
      <c r="G774" s="71"/>
      <c r="H774" s="72"/>
      <c r="I774" s="72"/>
      <c r="J774" s="72"/>
      <c r="K774" s="72"/>
      <c r="L774" s="72"/>
      <c r="M774" s="72"/>
      <c r="N774" s="73"/>
      <c r="O774" s="73"/>
      <c r="P774" s="73"/>
      <c r="Q774" s="72"/>
      <c r="R774" s="128"/>
      <c r="S774" s="129"/>
      <c r="T774" s="130"/>
      <c r="U774" s="129"/>
      <c r="V774" s="95"/>
      <c r="W774" s="95"/>
      <c r="X774" s="131"/>
      <c r="Y774" s="132"/>
      <c r="Z774" s="132"/>
      <c r="AA774" s="95"/>
      <c r="AB774" s="132"/>
      <c r="AC774" s="104"/>
      <c r="AD774" s="104"/>
      <c r="AE774" s="132"/>
      <c r="AF774" s="133"/>
      <c r="AG774" s="132"/>
      <c r="AH774" s="132"/>
      <c r="AI774" s="133"/>
      <c r="AJ774" s="132"/>
      <c r="AK774" s="104"/>
      <c r="AL774" s="104"/>
      <c r="AM774" s="104"/>
      <c r="AN774" s="132"/>
      <c r="AO774" s="104"/>
      <c r="AP774" s="104"/>
      <c r="AQ774" s="104"/>
      <c r="AR774" s="104"/>
      <c r="AS774" s="104"/>
      <c r="AT774" s="104"/>
      <c r="AU774" s="104"/>
      <c r="AV774" s="126"/>
      <c r="AW774" s="104"/>
      <c r="AX774" s="134"/>
      <c r="AY774" s="134"/>
      <c r="AZ774" s="134"/>
    </row>
    <row r="775">
      <c r="B775" s="135"/>
      <c r="D775" s="38"/>
      <c r="E775" s="83"/>
      <c r="F775" s="70"/>
      <c r="G775" s="71"/>
      <c r="H775" s="72"/>
      <c r="I775" s="72"/>
      <c r="J775" s="72"/>
      <c r="K775" s="72"/>
      <c r="L775" s="72"/>
      <c r="M775" s="72"/>
      <c r="N775" s="73"/>
      <c r="O775" s="73"/>
      <c r="P775" s="73"/>
      <c r="Q775" s="72"/>
      <c r="R775" s="128"/>
      <c r="S775" s="129"/>
      <c r="T775" s="130"/>
      <c r="U775" s="129"/>
      <c r="V775" s="95"/>
      <c r="W775" s="95"/>
      <c r="X775" s="131"/>
      <c r="Y775" s="132"/>
      <c r="Z775" s="132"/>
      <c r="AA775" s="95"/>
      <c r="AB775" s="132"/>
      <c r="AC775" s="104"/>
      <c r="AD775" s="104"/>
      <c r="AE775" s="132"/>
      <c r="AF775" s="133"/>
      <c r="AG775" s="132"/>
      <c r="AH775" s="132"/>
      <c r="AI775" s="133"/>
      <c r="AJ775" s="132"/>
      <c r="AK775" s="104"/>
      <c r="AL775" s="104"/>
      <c r="AM775" s="104"/>
      <c r="AN775" s="132"/>
      <c r="AO775" s="104"/>
      <c r="AP775" s="104"/>
      <c r="AQ775" s="104"/>
      <c r="AR775" s="104"/>
      <c r="AS775" s="104"/>
      <c r="AT775" s="104"/>
      <c r="AU775" s="104"/>
      <c r="AV775" s="126"/>
      <c r="AW775" s="104"/>
      <c r="AX775" s="134"/>
      <c r="AY775" s="134"/>
      <c r="AZ775" s="134"/>
    </row>
    <row r="776">
      <c r="B776" s="135"/>
      <c r="D776" s="38"/>
      <c r="E776" s="83"/>
      <c r="F776" s="70"/>
      <c r="G776" s="71"/>
      <c r="H776" s="72"/>
      <c r="I776" s="72"/>
      <c r="J776" s="72"/>
      <c r="K776" s="72"/>
      <c r="L776" s="72"/>
      <c r="M776" s="72"/>
      <c r="N776" s="73"/>
      <c r="O776" s="73"/>
      <c r="P776" s="73"/>
      <c r="Q776" s="72"/>
      <c r="R776" s="128"/>
      <c r="S776" s="129"/>
      <c r="T776" s="130"/>
      <c r="U776" s="129"/>
      <c r="V776" s="95"/>
      <c r="W776" s="95"/>
      <c r="X776" s="131"/>
      <c r="Y776" s="132"/>
      <c r="Z776" s="132"/>
      <c r="AA776" s="95"/>
      <c r="AB776" s="132"/>
      <c r="AC776" s="104"/>
      <c r="AD776" s="104"/>
      <c r="AE776" s="132"/>
      <c r="AF776" s="133"/>
      <c r="AG776" s="132"/>
      <c r="AH776" s="132"/>
      <c r="AI776" s="133"/>
      <c r="AJ776" s="132"/>
      <c r="AK776" s="104"/>
      <c r="AL776" s="104"/>
      <c r="AM776" s="104"/>
      <c r="AN776" s="132"/>
      <c r="AO776" s="104"/>
      <c r="AP776" s="104"/>
      <c r="AQ776" s="104"/>
      <c r="AR776" s="104"/>
      <c r="AS776" s="104"/>
      <c r="AT776" s="104"/>
      <c r="AU776" s="104"/>
      <c r="AV776" s="126"/>
      <c r="AW776" s="104"/>
      <c r="AX776" s="134"/>
      <c r="AY776" s="134"/>
      <c r="AZ776" s="134"/>
    </row>
    <row r="777">
      <c r="B777" s="135"/>
      <c r="D777" s="38"/>
      <c r="E777" s="83"/>
      <c r="F777" s="70"/>
      <c r="G777" s="71"/>
      <c r="H777" s="72"/>
      <c r="I777" s="72"/>
      <c r="J777" s="72"/>
      <c r="K777" s="72"/>
      <c r="L777" s="72"/>
      <c r="M777" s="72"/>
      <c r="N777" s="73"/>
      <c r="O777" s="73"/>
      <c r="P777" s="73"/>
      <c r="Q777" s="72"/>
      <c r="R777" s="128"/>
      <c r="S777" s="129"/>
      <c r="T777" s="130"/>
      <c r="U777" s="129"/>
      <c r="V777" s="95"/>
      <c r="W777" s="95"/>
      <c r="X777" s="131"/>
      <c r="Y777" s="132"/>
      <c r="Z777" s="132"/>
      <c r="AA777" s="95"/>
      <c r="AB777" s="132"/>
      <c r="AC777" s="104"/>
      <c r="AD777" s="104"/>
      <c r="AE777" s="132"/>
      <c r="AF777" s="133"/>
      <c r="AG777" s="132"/>
      <c r="AH777" s="132"/>
      <c r="AI777" s="133"/>
      <c r="AJ777" s="132"/>
      <c r="AK777" s="104"/>
      <c r="AL777" s="104"/>
      <c r="AM777" s="104"/>
      <c r="AN777" s="132"/>
      <c r="AO777" s="104"/>
      <c r="AP777" s="104"/>
      <c r="AQ777" s="104"/>
      <c r="AR777" s="104"/>
      <c r="AS777" s="104"/>
      <c r="AT777" s="104"/>
      <c r="AU777" s="104"/>
      <c r="AV777" s="126"/>
      <c r="AW777" s="104"/>
      <c r="AX777" s="134"/>
      <c r="AY777" s="134"/>
      <c r="AZ777" s="134"/>
    </row>
    <row r="778">
      <c r="B778" s="135"/>
      <c r="D778" s="38"/>
      <c r="E778" s="83"/>
      <c r="F778" s="70"/>
      <c r="G778" s="71"/>
      <c r="H778" s="72"/>
      <c r="I778" s="72"/>
      <c r="J778" s="72"/>
      <c r="K778" s="72"/>
      <c r="L778" s="72"/>
      <c r="M778" s="72"/>
      <c r="N778" s="73"/>
      <c r="O778" s="73"/>
      <c r="P778" s="73"/>
      <c r="Q778" s="72"/>
      <c r="R778" s="128"/>
      <c r="S778" s="129"/>
      <c r="T778" s="130"/>
      <c r="U778" s="129"/>
      <c r="V778" s="95"/>
      <c r="W778" s="95"/>
      <c r="X778" s="131"/>
      <c r="Y778" s="132"/>
      <c r="Z778" s="132"/>
      <c r="AA778" s="95"/>
      <c r="AB778" s="132"/>
      <c r="AC778" s="104"/>
      <c r="AD778" s="104"/>
      <c r="AE778" s="132"/>
      <c r="AF778" s="133"/>
      <c r="AG778" s="132"/>
      <c r="AH778" s="132"/>
      <c r="AI778" s="133"/>
      <c r="AJ778" s="132"/>
      <c r="AK778" s="104"/>
      <c r="AL778" s="104"/>
      <c r="AM778" s="104"/>
      <c r="AN778" s="132"/>
      <c r="AO778" s="104"/>
      <c r="AP778" s="104"/>
      <c r="AQ778" s="104"/>
      <c r="AR778" s="104"/>
      <c r="AS778" s="104"/>
      <c r="AT778" s="104"/>
      <c r="AU778" s="104"/>
      <c r="AV778" s="126"/>
      <c r="AW778" s="104"/>
      <c r="AX778" s="134"/>
      <c r="AY778" s="134"/>
      <c r="AZ778" s="134"/>
    </row>
    <row r="779">
      <c r="B779" s="135"/>
      <c r="D779" s="38"/>
      <c r="E779" s="83"/>
      <c r="F779" s="70"/>
      <c r="G779" s="71"/>
      <c r="H779" s="72"/>
      <c r="I779" s="72"/>
      <c r="J779" s="72"/>
      <c r="K779" s="72"/>
      <c r="L779" s="72"/>
      <c r="M779" s="72"/>
      <c r="N779" s="73"/>
      <c r="O779" s="73"/>
      <c r="P779" s="73"/>
      <c r="Q779" s="72"/>
      <c r="R779" s="128"/>
      <c r="S779" s="129"/>
      <c r="T779" s="130"/>
      <c r="U779" s="129"/>
      <c r="V779" s="95"/>
      <c r="W779" s="95"/>
      <c r="X779" s="131"/>
      <c r="Y779" s="132"/>
      <c r="Z779" s="132"/>
      <c r="AA779" s="95"/>
      <c r="AB779" s="132"/>
      <c r="AC779" s="104"/>
      <c r="AD779" s="104"/>
      <c r="AE779" s="132"/>
      <c r="AF779" s="133"/>
      <c r="AG779" s="132"/>
      <c r="AH779" s="132"/>
      <c r="AI779" s="133"/>
      <c r="AJ779" s="132"/>
      <c r="AK779" s="104"/>
      <c r="AL779" s="104"/>
      <c r="AM779" s="104"/>
      <c r="AN779" s="132"/>
      <c r="AO779" s="104"/>
      <c r="AP779" s="104"/>
      <c r="AQ779" s="104"/>
      <c r="AR779" s="104"/>
      <c r="AS779" s="104"/>
      <c r="AT779" s="104"/>
      <c r="AU779" s="104"/>
      <c r="AV779" s="126"/>
      <c r="AW779" s="104"/>
      <c r="AX779" s="134"/>
      <c r="AY779" s="134"/>
      <c r="AZ779" s="134"/>
    </row>
    <row r="780">
      <c r="B780" s="135"/>
      <c r="D780" s="38"/>
      <c r="E780" s="83"/>
      <c r="F780" s="70"/>
      <c r="G780" s="71"/>
      <c r="H780" s="72"/>
      <c r="I780" s="72"/>
      <c r="J780" s="72"/>
      <c r="K780" s="72"/>
      <c r="L780" s="72"/>
      <c r="M780" s="72"/>
      <c r="N780" s="73"/>
      <c r="O780" s="73"/>
      <c r="P780" s="73"/>
      <c r="Q780" s="72"/>
      <c r="R780" s="128"/>
      <c r="S780" s="129"/>
      <c r="T780" s="130"/>
      <c r="U780" s="129"/>
      <c r="V780" s="95"/>
      <c r="W780" s="95"/>
      <c r="X780" s="131"/>
      <c r="Y780" s="132"/>
      <c r="Z780" s="132"/>
      <c r="AA780" s="95"/>
      <c r="AB780" s="132"/>
      <c r="AC780" s="104"/>
      <c r="AD780" s="104"/>
      <c r="AE780" s="132"/>
      <c r="AF780" s="133"/>
      <c r="AG780" s="132"/>
      <c r="AH780" s="132"/>
      <c r="AI780" s="133"/>
      <c r="AJ780" s="132"/>
      <c r="AK780" s="104"/>
      <c r="AL780" s="104"/>
      <c r="AM780" s="104"/>
      <c r="AN780" s="132"/>
      <c r="AO780" s="104"/>
      <c r="AP780" s="104"/>
      <c r="AQ780" s="104"/>
      <c r="AR780" s="104"/>
      <c r="AS780" s="104"/>
      <c r="AT780" s="104"/>
      <c r="AU780" s="104"/>
      <c r="AV780" s="126"/>
      <c r="AW780" s="104"/>
      <c r="AX780" s="134"/>
      <c r="AY780" s="134"/>
      <c r="AZ780" s="134"/>
    </row>
    <row r="781">
      <c r="B781" s="135"/>
      <c r="D781" s="38"/>
      <c r="E781" s="83"/>
      <c r="F781" s="70"/>
      <c r="G781" s="71"/>
      <c r="H781" s="72"/>
      <c r="I781" s="72"/>
      <c r="J781" s="72"/>
      <c r="K781" s="72"/>
      <c r="L781" s="72"/>
      <c r="M781" s="72"/>
      <c r="N781" s="73"/>
      <c r="O781" s="73"/>
      <c r="P781" s="73"/>
      <c r="Q781" s="72"/>
      <c r="R781" s="128"/>
      <c r="S781" s="129"/>
      <c r="T781" s="130"/>
      <c r="U781" s="129"/>
      <c r="V781" s="95"/>
      <c r="W781" s="95"/>
      <c r="X781" s="131"/>
      <c r="Y781" s="132"/>
      <c r="Z781" s="132"/>
      <c r="AA781" s="95"/>
      <c r="AB781" s="132"/>
      <c r="AC781" s="104"/>
      <c r="AD781" s="104"/>
      <c r="AE781" s="132"/>
      <c r="AF781" s="133"/>
      <c r="AG781" s="132"/>
      <c r="AH781" s="132"/>
      <c r="AI781" s="133"/>
      <c r="AJ781" s="132"/>
      <c r="AK781" s="104"/>
      <c r="AL781" s="104"/>
      <c r="AM781" s="104"/>
      <c r="AN781" s="132"/>
      <c r="AO781" s="104"/>
      <c r="AP781" s="104"/>
      <c r="AQ781" s="104"/>
      <c r="AR781" s="104"/>
      <c r="AS781" s="104"/>
      <c r="AT781" s="104"/>
      <c r="AU781" s="104"/>
      <c r="AV781" s="126"/>
      <c r="AW781" s="104"/>
      <c r="AX781" s="134"/>
      <c r="AY781" s="134"/>
      <c r="AZ781" s="134"/>
    </row>
    <row r="782">
      <c r="B782" s="135"/>
      <c r="D782" s="38"/>
      <c r="E782" s="83"/>
      <c r="F782" s="70"/>
      <c r="G782" s="71"/>
      <c r="H782" s="72"/>
      <c r="I782" s="72"/>
      <c r="J782" s="72"/>
      <c r="K782" s="72"/>
      <c r="L782" s="72"/>
      <c r="M782" s="72"/>
      <c r="N782" s="73"/>
      <c r="O782" s="73"/>
      <c r="P782" s="73"/>
      <c r="Q782" s="72"/>
      <c r="R782" s="128"/>
      <c r="S782" s="129"/>
      <c r="T782" s="130"/>
      <c r="U782" s="129"/>
      <c r="V782" s="95"/>
      <c r="W782" s="95"/>
      <c r="X782" s="131"/>
      <c r="Y782" s="132"/>
      <c r="Z782" s="132"/>
      <c r="AA782" s="95"/>
      <c r="AB782" s="132"/>
      <c r="AC782" s="104"/>
      <c r="AD782" s="104"/>
      <c r="AE782" s="132"/>
      <c r="AF782" s="133"/>
      <c r="AG782" s="132"/>
      <c r="AH782" s="132"/>
      <c r="AI782" s="133"/>
      <c r="AJ782" s="132"/>
      <c r="AK782" s="104"/>
      <c r="AL782" s="104"/>
      <c r="AM782" s="104"/>
      <c r="AN782" s="132"/>
      <c r="AO782" s="104"/>
      <c r="AP782" s="104"/>
      <c r="AQ782" s="104"/>
      <c r="AR782" s="104"/>
      <c r="AS782" s="104"/>
      <c r="AT782" s="104"/>
      <c r="AU782" s="104"/>
      <c r="AV782" s="126"/>
      <c r="AW782" s="104"/>
      <c r="AX782" s="134"/>
      <c r="AY782" s="134"/>
      <c r="AZ782" s="134"/>
    </row>
    <row r="783">
      <c r="B783" s="135"/>
      <c r="D783" s="38"/>
      <c r="E783" s="83"/>
      <c r="F783" s="70"/>
      <c r="G783" s="71"/>
      <c r="H783" s="72"/>
      <c r="I783" s="72"/>
      <c r="J783" s="72"/>
      <c r="K783" s="72"/>
      <c r="L783" s="72"/>
      <c r="M783" s="72"/>
      <c r="N783" s="73"/>
      <c r="O783" s="73"/>
      <c r="P783" s="73"/>
      <c r="Q783" s="72"/>
      <c r="R783" s="128"/>
      <c r="S783" s="129"/>
      <c r="T783" s="130"/>
      <c r="U783" s="129"/>
      <c r="V783" s="95"/>
      <c r="W783" s="95"/>
      <c r="X783" s="131"/>
      <c r="Y783" s="132"/>
      <c r="Z783" s="132"/>
      <c r="AA783" s="95"/>
      <c r="AB783" s="132"/>
      <c r="AC783" s="104"/>
      <c r="AD783" s="104"/>
      <c r="AE783" s="132"/>
      <c r="AF783" s="133"/>
      <c r="AG783" s="132"/>
      <c r="AH783" s="132"/>
      <c r="AI783" s="133"/>
      <c r="AJ783" s="132"/>
      <c r="AK783" s="104"/>
      <c r="AL783" s="104"/>
      <c r="AM783" s="104"/>
      <c r="AN783" s="132"/>
      <c r="AO783" s="104"/>
      <c r="AP783" s="104"/>
      <c r="AQ783" s="104"/>
      <c r="AR783" s="104"/>
      <c r="AS783" s="104"/>
      <c r="AT783" s="104"/>
      <c r="AU783" s="104"/>
      <c r="AV783" s="126"/>
      <c r="AW783" s="104"/>
      <c r="AX783" s="134"/>
      <c r="AY783" s="134"/>
      <c r="AZ783" s="134"/>
    </row>
    <row r="784">
      <c r="B784" s="135"/>
      <c r="D784" s="38"/>
      <c r="E784" s="83"/>
      <c r="F784" s="70"/>
      <c r="G784" s="71"/>
      <c r="H784" s="72"/>
      <c r="I784" s="72"/>
      <c r="J784" s="72"/>
      <c r="K784" s="72"/>
      <c r="L784" s="72"/>
      <c r="M784" s="72"/>
      <c r="N784" s="73"/>
      <c r="O784" s="73"/>
      <c r="P784" s="73"/>
      <c r="Q784" s="72"/>
      <c r="R784" s="128"/>
      <c r="S784" s="129"/>
      <c r="T784" s="130"/>
      <c r="U784" s="129"/>
      <c r="V784" s="95"/>
      <c r="W784" s="95"/>
      <c r="X784" s="131"/>
      <c r="Y784" s="132"/>
      <c r="Z784" s="132"/>
      <c r="AA784" s="95"/>
      <c r="AB784" s="132"/>
      <c r="AC784" s="104"/>
      <c r="AD784" s="104"/>
      <c r="AE784" s="132"/>
      <c r="AF784" s="133"/>
      <c r="AG784" s="132"/>
      <c r="AH784" s="132"/>
      <c r="AI784" s="133"/>
      <c r="AJ784" s="132"/>
      <c r="AK784" s="104"/>
      <c r="AL784" s="104"/>
      <c r="AM784" s="104"/>
      <c r="AN784" s="132"/>
      <c r="AO784" s="104"/>
      <c r="AP784" s="104"/>
      <c r="AQ784" s="104"/>
      <c r="AR784" s="104"/>
      <c r="AS784" s="104"/>
      <c r="AT784" s="104"/>
      <c r="AU784" s="104"/>
      <c r="AV784" s="126"/>
      <c r="AW784" s="104"/>
      <c r="AX784" s="134"/>
      <c r="AY784" s="134"/>
      <c r="AZ784" s="134"/>
    </row>
    <row r="785">
      <c r="B785" s="135"/>
      <c r="D785" s="38"/>
      <c r="E785" s="83"/>
      <c r="F785" s="70"/>
      <c r="G785" s="71"/>
      <c r="H785" s="72"/>
      <c r="I785" s="72"/>
      <c r="J785" s="72"/>
      <c r="K785" s="72"/>
      <c r="L785" s="72"/>
      <c r="M785" s="72"/>
      <c r="N785" s="73"/>
      <c r="O785" s="73"/>
      <c r="P785" s="73"/>
      <c r="Q785" s="72"/>
      <c r="R785" s="128"/>
      <c r="S785" s="129"/>
      <c r="T785" s="130"/>
      <c r="U785" s="129"/>
      <c r="V785" s="95"/>
      <c r="W785" s="95"/>
      <c r="X785" s="131"/>
      <c r="Y785" s="132"/>
      <c r="Z785" s="132"/>
      <c r="AA785" s="95"/>
      <c r="AB785" s="132"/>
      <c r="AC785" s="104"/>
      <c r="AD785" s="104"/>
      <c r="AE785" s="132"/>
      <c r="AF785" s="133"/>
      <c r="AG785" s="132"/>
      <c r="AH785" s="132"/>
      <c r="AI785" s="133"/>
      <c r="AJ785" s="132"/>
      <c r="AK785" s="104"/>
      <c r="AL785" s="104"/>
      <c r="AM785" s="104"/>
      <c r="AN785" s="132"/>
      <c r="AO785" s="104"/>
      <c r="AP785" s="104"/>
      <c r="AQ785" s="104"/>
      <c r="AR785" s="104"/>
      <c r="AS785" s="104"/>
      <c r="AT785" s="104"/>
      <c r="AU785" s="104"/>
      <c r="AV785" s="126"/>
      <c r="AW785" s="104"/>
      <c r="AX785" s="134"/>
      <c r="AY785" s="134"/>
      <c r="AZ785" s="134"/>
    </row>
    <row r="786">
      <c r="B786" s="135"/>
      <c r="D786" s="38"/>
      <c r="E786" s="83"/>
      <c r="F786" s="70"/>
      <c r="G786" s="71"/>
      <c r="H786" s="72"/>
      <c r="I786" s="72"/>
      <c r="J786" s="72"/>
      <c r="K786" s="72"/>
      <c r="L786" s="72"/>
      <c r="M786" s="72"/>
      <c r="N786" s="73"/>
      <c r="O786" s="73"/>
      <c r="P786" s="73"/>
      <c r="Q786" s="72"/>
      <c r="R786" s="128"/>
      <c r="S786" s="129"/>
      <c r="T786" s="130"/>
      <c r="U786" s="129"/>
      <c r="V786" s="95"/>
      <c r="W786" s="95"/>
      <c r="X786" s="131"/>
      <c r="Y786" s="132"/>
      <c r="Z786" s="132"/>
      <c r="AA786" s="95"/>
      <c r="AB786" s="132"/>
      <c r="AC786" s="104"/>
      <c r="AD786" s="104"/>
      <c r="AE786" s="132"/>
      <c r="AF786" s="133"/>
      <c r="AG786" s="132"/>
      <c r="AH786" s="132"/>
      <c r="AI786" s="133"/>
      <c r="AJ786" s="132"/>
      <c r="AK786" s="104"/>
      <c r="AL786" s="104"/>
      <c r="AM786" s="104"/>
      <c r="AN786" s="132"/>
      <c r="AO786" s="104"/>
      <c r="AP786" s="104"/>
      <c r="AQ786" s="104"/>
      <c r="AR786" s="104"/>
      <c r="AS786" s="104"/>
      <c r="AT786" s="104"/>
      <c r="AU786" s="104"/>
      <c r="AV786" s="126"/>
      <c r="AW786" s="104"/>
      <c r="AX786" s="134"/>
      <c r="AY786" s="134"/>
      <c r="AZ786" s="134"/>
    </row>
    <row r="787">
      <c r="B787" s="135"/>
      <c r="D787" s="38"/>
      <c r="E787" s="83"/>
      <c r="F787" s="70"/>
      <c r="G787" s="71"/>
      <c r="H787" s="72"/>
      <c r="I787" s="72"/>
      <c r="J787" s="72"/>
      <c r="K787" s="72"/>
      <c r="L787" s="72"/>
      <c r="M787" s="72"/>
      <c r="N787" s="73"/>
      <c r="O787" s="73"/>
      <c r="P787" s="73"/>
      <c r="Q787" s="72"/>
      <c r="R787" s="128"/>
      <c r="S787" s="129"/>
      <c r="T787" s="130"/>
      <c r="U787" s="129"/>
      <c r="V787" s="95"/>
      <c r="W787" s="95"/>
      <c r="X787" s="131"/>
      <c r="Y787" s="132"/>
      <c r="Z787" s="132"/>
      <c r="AA787" s="95"/>
      <c r="AB787" s="132"/>
      <c r="AC787" s="104"/>
      <c r="AD787" s="104"/>
      <c r="AE787" s="132"/>
      <c r="AF787" s="133"/>
      <c r="AG787" s="132"/>
      <c r="AH787" s="132"/>
      <c r="AI787" s="133"/>
      <c r="AJ787" s="132"/>
      <c r="AK787" s="104"/>
      <c r="AL787" s="104"/>
      <c r="AM787" s="104"/>
      <c r="AN787" s="132"/>
      <c r="AO787" s="104"/>
      <c r="AP787" s="104"/>
      <c r="AQ787" s="104"/>
      <c r="AR787" s="104"/>
      <c r="AS787" s="104"/>
      <c r="AT787" s="104"/>
      <c r="AU787" s="104"/>
      <c r="AV787" s="126"/>
      <c r="AW787" s="104"/>
      <c r="AX787" s="134"/>
      <c r="AY787" s="134"/>
      <c r="AZ787" s="134"/>
    </row>
    <row r="788">
      <c r="B788" s="135"/>
      <c r="D788" s="38"/>
      <c r="E788" s="83"/>
      <c r="F788" s="70"/>
      <c r="G788" s="71"/>
      <c r="H788" s="72"/>
      <c r="I788" s="72"/>
      <c r="J788" s="72"/>
      <c r="K788" s="72"/>
      <c r="L788" s="72"/>
      <c r="M788" s="72"/>
      <c r="N788" s="73"/>
      <c r="O788" s="73"/>
      <c r="P788" s="73"/>
      <c r="Q788" s="72"/>
      <c r="R788" s="128"/>
      <c r="S788" s="129"/>
      <c r="T788" s="130"/>
      <c r="U788" s="129"/>
      <c r="V788" s="95"/>
      <c r="W788" s="95"/>
      <c r="X788" s="131"/>
      <c r="Y788" s="132"/>
      <c r="Z788" s="132"/>
      <c r="AA788" s="95"/>
      <c r="AB788" s="132"/>
      <c r="AC788" s="104"/>
      <c r="AD788" s="104"/>
      <c r="AE788" s="132"/>
      <c r="AF788" s="133"/>
      <c r="AG788" s="132"/>
      <c r="AH788" s="132"/>
      <c r="AI788" s="133"/>
      <c r="AJ788" s="132"/>
      <c r="AK788" s="104"/>
      <c r="AL788" s="104"/>
      <c r="AM788" s="104"/>
      <c r="AN788" s="132"/>
      <c r="AO788" s="104"/>
      <c r="AP788" s="104"/>
      <c r="AQ788" s="104"/>
      <c r="AR788" s="104"/>
      <c r="AS788" s="104"/>
      <c r="AT788" s="104"/>
      <c r="AU788" s="104"/>
      <c r="AV788" s="126"/>
      <c r="AW788" s="104"/>
      <c r="AX788" s="134"/>
      <c r="AY788" s="134"/>
      <c r="AZ788" s="134"/>
    </row>
    <row r="789">
      <c r="B789" s="135"/>
      <c r="D789" s="38"/>
      <c r="E789" s="83"/>
      <c r="F789" s="70"/>
      <c r="G789" s="71"/>
      <c r="H789" s="72"/>
      <c r="I789" s="72"/>
      <c r="J789" s="72"/>
      <c r="K789" s="72"/>
      <c r="L789" s="72"/>
      <c r="M789" s="72"/>
      <c r="N789" s="73"/>
      <c r="O789" s="73"/>
      <c r="P789" s="73"/>
      <c r="Q789" s="72"/>
      <c r="R789" s="128"/>
      <c r="S789" s="129"/>
      <c r="T789" s="130"/>
      <c r="U789" s="129"/>
      <c r="V789" s="95"/>
      <c r="W789" s="95"/>
      <c r="X789" s="131"/>
      <c r="Y789" s="132"/>
      <c r="Z789" s="132"/>
      <c r="AA789" s="95"/>
      <c r="AB789" s="132"/>
      <c r="AC789" s="104"/>
      <c r="AD789" s="104"/>
      <c r="AE789" s="132"/>
      <c r="AF789" s="133"/>
      <c r="AG789" s="132"/>
      <c r="AH789" s="132"/>
      <c r="AI789" s="133"/>
      <c r="AJ789" s="132"/>
      <c r="AK789" s="104"/>
      <c r="AL789" s="104"/>
      <c r="AM789" s="104"/>
      <c r="AN789" s="132"/>
      <c r="AO789" s="104"/>
      <c r="AP789" s="104"/>
      <c r="AQ789" s="104"/>
      <c r="AR789" s="104"/>
      <c r="AS789" s="104"/>
      <c r="AT789" s="104"/>
      <c r="AU789" s="104"/>
      <c r="AV789" s="126"/>
      <c r="AW789" s="104"/>
      <c r="AX789" s="134"/>
      <c r="AY789" s="134"/>
      <c r="AZ789" s="134"/>
    </row>
    <row r="790">
      <c r="B790" s="135"/>
      <c r="D790" s="38"/>
      <c r="E790" s="83"/>
      <c r="F790" s="70"/>
      <c r="G790" s="71"/>
      <c r="H790" s="72"/>
      <c r="I790" s="72"/>
      <c r="J790" s="72"/>
      <c r="K790" s="72"/>
      <c r="L790" s="72"/>
      <c r="M790" s="72"/>
      <c r="N790" s="73"/>
      <c r="O790" s="73"/>
      <c r="P790" s="73"/>
      <c r="Q790" s="72"/>
      <c r="R790" s="128"/>
      <c r="S790" s="129"/>
      <c r="T790" s="130"/>
      <c r="U790" s="129"/>
      <c r="V790" s="95"/>
      <c r="W790" s="95"/>
      <c r="X790" s="131"/>
      <c r="Y790" s="132"/>
      <c r="Z790" s="132"/>
      <c r="AA790" s="95"/>
      <c r="AB790" s="132"/>
      <c r="AC790" s="104"/>
      <c r="AD790" s="104"/>
      <c r="AE790" s="132"/>
      <c r="AF790" s="133"/>
      <c r="AG790" s="132"/>
      <c r="AH790" s="132"/>
      <c r="AI790" s="133"/>
      <c r="AJ790" s="132"/>
      <c r="AK790" s="104"/>
      <c r="AL790" s="104"/>
      <c r="AM790" s="104"/>
      <c r="AN790" s="132"/>
      <c r="AO790" s="104"/>
      <c r="AP790" s="104"/>
      <c r="AQ790" s="104"/>
      <c r="AR790" s="104"/>
      <c r="AS790" s="104"/>
      <c r="AT790" s="104"/>
      <c r="AU790" s="104"/>
      <c r="AV790" s="126"/>
      <c r="AW790" s="104"/>
      <c r="AX790" s="134"/>
      <c r="AY790" s="134"/>
      <c r="AZ790" s="134"/>
    </row>
    <row r="791">
      <c r="B791" s="135"/>
      <c r="D791" s="38"/>
      <c r="E791" s="83"/>
      <c r="F791" s="70"/>
      <c r="G791" s="71"/>
      <c r="H791" s="72"/>
      <c r="I791" s="72"/>
      <c r="J791" s="72"/>
      <c r="K791" s="72"/>
      <c r="L791" s="72"/>
      <c r="M791" s="72"/>
      <c r="N791" s="73"/>
      <c r="O791" s="73"/>
      <c r="P791" s="73"/>
      <c r="Q791" s="72"/>
      <c r="R791" s="128"/>
      <c r="S791" s="129"/>
      <c r="T791" s="130"/>
      <c r="U791" s="129"/>
      <c r="V791" s="95"/>
      <c r="W791" s="95"/>
      <c r="X791" s="131"/>
      <c r="Y791" s="132"/>
      <c r="Z791" s="132"/>
      <c r="AA791" s="95"/>
      <c r="AB791" s="132"/>
      <c r="AC791" s="104"/>
      <c r="AD791" s="104"/>
      <c r="AE791" s="132"/>
      <c r="AF791" s="133"/>
      <c r="AG791" s="132"/>
      <c r="AH791" s="132"/>
      <c r="AI791" s="133"/>
      <c r="AJ791" s="132"/>
      <c r="AK791" s="104"/>
      <c r="AL791" s="104"/>
      <c r="AM791" s="104"/>
      <c r="AN791" s="132"/>
      <c r="AO791" s="104"/>
      <c r="AP791" s="104"/>
      <c r="AQ791" s="104"/>
      <c r="AR791" s="104"/>
      <c r="AS791" s="104"/>
      <c r="AT791" s="104"/>
      <c r="AU791" s="104"/>
      <c r="AV791" s="126"/>
      <c r="AW791" s="104"/>
      <c r="AX791" s="134"/>
      <c r="AY791" s="134"/>
      <c r="AZ791" s="134"/>
    </row>
    <row r="792">
      <c r="B792" s="135"/>
      <c r="D792" s="38"/>
      <c r="E792" s="83"/>
      <c r="F792" s="70"/>
      <c r="G792" s="71"/>
      <c r="H792" s="72"/>
      <c r="I792" s="72"/>
      <c r="J792" s="72"/>
      <c r="K792" s="72"/>
      <c r="L792" s="72"/>
      <c r="M792" s="72"/>
      <c r="N792" s="73"/>
      <c r="O792" s="73"/>
      <c r="P792" s="73"/>
      <c r="Q792" s="72"/>
      <c r="R792" s="128"/>
      <c r="S792" s="129"/>
      <c r="T792" s="130"/>
      <c r="U792" s="129"/>
      <c r="V792" s="95"/>
      <c r="W792" s="95"/>
      <c r="X792" s="131"/>
      <c r="Y792" s="132"/>
      <c r="Z792" s="132"/>
      <c r="AA792" s="95"/>
      <c r="AB792" s="132"/>
      <c r="AC792" s="104"/>
      <c r="AD792" s="104"/>
      <c r="AE792" s="132"/>
      <c r="AF792" s="133"/>
      <c r="AG792" s="132"/>
      <c r="AH792" s="132"/>
      <c r="AI792" s="133"/>
      <c r="AJ792" s="132"/>
      <c r="AK792" s="104"/>
      <c r="AL792" s="104"/>
      <c r="AM792" s="104"/>
      <c r="AN792" s="132"/>
      <c r="AO792" s="104"/>
      <c r="AP792" s="104"/>
      <c r="AQ792" s="104"/>
      <c r="AR792" s="104"/>
      <c r="AS792" s="104"/>
      <c r="AT792" s="104"/>
      <c r="AU792" s="104"/>
      <c r="AV792" s="126"/>
      <c r="AW792" s="104"/>
      <c r="AX792" s="134"/>
      <c r="AY792" s="134"/>
      <c r="AZ792" s="134"/>
    </row>
    <row r="793">
      <c r="B793" s="135"/>
      <c r="D793" s="38"/>
      <c r="E793" s="83"/>
      <c r="F793" s="70"/>
      <c r="G793" s="71"/>
      <c r="H793" s="72"/>
      <c r="I793" s="72"/>
      <c r="J793" s="72"/>
      <c r="K793" s="72"/>
      <c r="L793" s="72"/>
      <c r="M793" s="72"/>
      <c r="N793" s="73"/>
      <c r="O793" s="73"/>
      <c r="P793" s="73"/>
      <c r="Q793" s="72"/>
      <c r="R793" s="128"/>
      <c r="S793" s="129"/>
      <c r="T793" s="130"/>
      <c r="U793" s="129"/>
      <c r="V793" s="95"/>
      <c r="W793" s="95"/>
      <c r="X793" s="131"/>
      <c r="Y793" s="132"/>
      <c r="Z793" s="132"/>
      <c r="AA793" s="95"/>
      <c r="AB793" s="132"/>
      <c r="AC793" s="104"/>
      <c r="AD793" s="104"/>
      <c r="AE793" s="132"/>
      <c r="AF793" s="133"/>
      <c r="AG793" s="132"/>
      <c r="AH793" s="132"/>
      <c r="AI793" s="133"/>
      <c r="AJ793" s="132"/>
      <c r="AK793" s="104"/>
      <c r="AL793" s="104"/>
      <c r="AM793" s="104"/>
      <c r="AN793" s="132"/>
      <c r="AO793" s="104"/>
      <c r="AP793" s="104"/>
      <c r="AQ793" s="104"/>
      <c r="AR793" s="104"/>
      <c r="AS793" s="104"/>
      <c r="AT793" s="104"/>
      <c r="AU793" s="104"/>
      <c r="AV793" s="126"/>
      <c r="AW793" s="104"/>
      <c r="AX793" s="134"/>
      <c r="AY793" s="134"/>
      <c r="AZ793" s="134"/>
    </row>
    <row r="794">
      <c r="B794" s="135"/>
      <c r="D794" s="38"/>
      <c r="E794" s="83"/>
      <c r="F794" s="70"/>
      <c r="G794" s="71"/>
      <c r="H794" s="72"/>
      <c r="I794" s="72"/>
      <c r="J794" s="72"/>
      <c r="K794" s="72"/>
      <c r="L794" s="72"/>
      <c r="M794" s="72"/>
      <c r="N794" s="73"/>
      <c r="O794" s="73"/>
      <c r="P794" s="73"/>
      <c r="Q794" s="72"/>
      <c r="R794" s="128"/>
      <c r="S794" s="129"/>
      <c r="T794" s="130"/>
      <c r="U794" s="129"/>
      <c r="V794" s="95"/>
      <c r="W794" s="95"/>
      <c r="X794" s="131"/>
      <c r="Y794" s="132"/>
      <c r="Z794" s="132"/>
      <c r="AA794" s="95"/>
      <c r="AB794" s="132"/>
      <c r="AC794" s="104"/>
      <c r="AD794" s="104"/>
      <c r="AE794" s="132"/>
      <c r="AF794" s="133"/>
      <c r="AG794" s="132"/>
      <c r="AH794" s="132"/>
      <c r="AI794" s="133"/>
      <c r="AJ794" s="132"/>
      <c r="AK794" s="104"/>
      <c r="AL794" s="104"/>
      <c r="AM794" s="104"/>
      <c r="AN794" s="132"/>
      <c r="AO794" s="104"/>
      <c r="AP794" s="104"/>
      <c r="AQ794" s="104"/>
      <c r="AR794" s="104"/>
      <c r="AS794" s="104"/>
      <c r="AT794" s="104"/>
      <c r="AU794" s="104"/>
      <c r="AV794" s="126"/>
      <c r="AW794" s="104"/>
      <c r="AX794" s="134"/>
      <c r="AY794" s="134"/>
      <c r="AZ794" s="134"/>
    </row>
    <row r="795">
      <c r="B795" s="135"/>
      <c r="D795" s="38"/>
      <c r="E795" s="83"/>
      <c r="F795" s="70"/>
      <c r="G795" s="71"/>
      <c r="H795" s="72"/>
      <c r="I795" s="72"/>
      <c r="J795" s="72"/>
      <c r="K795" s="72"/>
      <c r="L795" s="72"/>
      <c r="M795" s="72"/>
      <c r="N795" s="73"/>
      <c r="O795" s="73"/>
      <c r="P795" s="73"/>
      <c r="Q795" s="72"/>
      <c r="R795" s="128"/>
      <c r="S795" s="129"/>
      <c r="T795" s="130"/>
      <c r="U795" s="129"/>
      <c r="V795" s="95"/>
      <c r="W795" s="95"/>
      <c r="X795" s="131"/>
      <c r="Y795" s="132"/>
      <c r="Z795" s="132"/>
      <c r="AA795" s="95"/>
      <c r="AB795" s="132"/>
      <c r="AC795" s="104"/>
      <c r="AD795" s="104"/>
      <c r="AE795" s="132"/>
      <c r="AF795" s="133"/>
      <c r="AG795" s="132"/>
      <c r="AH795" s="132"/>
      <c r="AI795" s="133"/>
      <c r="AJ795" s="132"/>
      <c r="AK795" s="104"/>
      <c r="AL795" s="104"/>
      <c r="AM795" s="104"/>
      <c r="AN795" s="132"/>
      <c r="AO795" s="104"/>
      <c r="AP795" s="104"/>
      <c r="AQ795" s="104"/>
      <c r="AR795" s="104"/>
      <c r="AS795" s="104"/>
      <c r="AT795" s="104"/>
      <c r="AU795" s="104"/>
      <c r="AV795" s="126"/>
      <c r="AW795" s="104"/>
      <c r="AX795" s="134"/>
      <c r="AY795" s="134"/>
      <c r="AZ795" s="134"/>
    </row>
    <row r="796">
      <c r="B796" s="135"/>
      <c r="D796" s="38"/>
      <c r="E796" s="83"/>
      <c r="F796" s="70"/>
      <c r="G796" s="71"/>
      <c r="H796" s="72"/>
      <c r="I796" s="72"/>
      <c r="J796" s="72"/>
      <c r="K796" s="72"/>
      <c r="L796" s="72"/>
      <c r="M796" s="72"/>
      <c r="N796" s="73"/>
      <c r="O796" s="73"/>
      <c r="P796" s="73"/>
      <c r="Q796" s="72"/>
      <c r="R796" s="128"/>
      <c r="S796" s="129"/>
      <c r="T796" s="130"/>
      <c r="U796" s="129"/>
      <c r="V796" s="95"/>
      <c r="W796" s="95"/>
      <c r="X796" s="131"/>
      <c r="Y796" s="132"/>
      <c r="Z796" s="132"/>
      <c r="AA796" s="95"/>
      <c r="AB796" s="132"/>
      <c r="AC796" s="104"/>
      <c r="AD796" s="104"/>
      <c r="AE796" s="132"/>
      <c r="AF796" s="133"/>
      <c r="AG796" s="132"/>
      <c r="AH796" s="132"/>
      <c r="AI796" s="133"/>
      <c r="AJ796" s="132"/>
      <c r="AK796" s="104"/>
      <c r="AL796" s="104"/>
      <c r="AM796" s="104"/>
      <c r="AN796" s="132"/>
      <c r="AO796" s="104"/>
      <c r="AP796" s="104"/>
      <c r="AQ796" s="104"/>
      <c r="AR796" s="104"/>
      <c r="AS796" s="104"/>
      <c r="AT796" s="104"/>
      <c r="AU796" s="104"/>
      <c r="AV796" s="126"/>
      <c r="AW796" s="104"/>
      <c r="AX796" s="134"/>
      <c r="AY796" s="134"/>
      <c r="AZ796" s="134"/>
    </row>
    <row r="797">
      <c r="B797" s="135"/>
      <c r="D797" s="38"/>
      <c r="E797" s="83"/>
      <c r="F797" s="70"/>
      <c r="G797" s="71"/>
      <c r="H797" s="72"/>
      <c r="I797" s="72"/>
      <c r="J797" s="72"/>
      <c r="K797" s="72"/>
      <c r="L797" s="72"/>
      <c r="M797" s="72"/>
      <c r="N797" s="73"/>
      <c r="O797" s="73"/>
      <c r="P797" s="73"/>
      <c r="Q797" s="72"/>
      <c r="R797" s="128"/>
      <c r="S797" s="129"/>
      <c r="T797" s="130"/>
      <c r="U797" s="129"/>
      <c r="V797" s="95"/>
      <c r="W797" s="95"/>
      <c r="X797" s="131"/>
      <c r="Y797" s="132"/>
      <c r="Z797" s="132"/>
      <c r="AA797" s="95"/>
      <c r="AB797" s="132"/>
      <c r="AC797" s="104"/>
      <c r="AD797" s="104"/>
      <c r="AE797" s="132"/>
      <c r="AF797" s="133"/>
      <c r="AG797" s="132"/>
      <c r="AH797" s="132"/>
      <c r="AI797" s="133"/>
      <c r="AJ797" s="132"/>
      <c r="AK797" s="104"/>
      <c r="AL797" s="104"/>
      <c r="AM797" s="104"/>
      <c r="AN797" s="132"/>
      <c r="AO797" s="104"/>
      <c r="AP797" s="104"/>
      <c r="AQ797" s="104"/>
      <c r="AR797" s="104"/>
      <c r="AS797" s="104"/>
      <c r="AT797" s="104"/>
      <c r="AU797" s="104"/>
      <c r="AV797" s="126"/>
      <c r="AW797" s="104"/>
      <c r="AX797" s="134"/>
      <c r="AY797" s="134"/>
      <c r="AZ797" s="134"/>
    </row>
    <row r="798">
      <c r="B798" s="135"/>
      <c r="D798" s="38"/>
      <c r="E798" s="83"/>
      <c r="F798" s="70"/>
      <c r="G798" s="71"/>
      <c r="H798" s="72"/>
      <c r="I798" s="72"/>
      <c r="J798" s="72"/>
      <c r="K798" s="72"/>
      <c r="L798" s="72"/>
      <c r="M798" s="72"/>
      <c r="N798" s="73"/>
      <c r="O798" s="73"/>
      <c r="P798" s="73"/>
      <c r="Q798" s="72"/>
      <c r="R798" s="128"/>
      <c r="S798" s="129"/>
      <c r="T798" s="130"/>
      <c r="U798" s="129"/>
      <c r="V798" s="95"/>
      <c r="W798" s="95"/>
      <c r="X798" s="131"/>
      <c r="Y798" s="132"/>
      <c r="Z798" s="132"/>
      <c r="AA798" s="95"/>
      <c r="AB798" s="132"/>
      <c r="AC798" s="104"/>
      <c r="AD798" s="104"/>
      <c r="AE798" s="132"/>
      <c r="AF798" s="133"/>
      <c r="AG798" s="132"/>
      <c r="AH798" s="132"/>
      <c r="AI798" s="133"/>
      <c r="AJ798" s="132"/>
      <c r="AK798" s="104"/>
      <c r="AL798" s="104"/>
      <c r="AM798" s="104"/>
      <c r="AN798" s="132"/>
      <c r="AO798" s="104"/>
      <c r="AP798" s="104"/>
      <c r="AQ798" s="104"/>
      <c r="AR798" s="104"/>
      <c r="AS798" s="104"/>
      <c r="AT798" s="104"/>
      <c r="AU798" s="104"/>
      <c r="AV798" s="126"/>
      <c r="AW798" s="104"/>
      <c r="AX798" s="134"/>
      <c r="AY798" s="134"/>
      <c r="AZ798" s="134"/>
    </row>
    <row r="799">
      <c r="B799" s="135"/>
      <c r="D799" s="38"/>
      <c r="E799" s="83"/>
      <c r="F799" s="70"/>
      <c r="G799" s="71"/>
      <c r="H799" s="72"/>
      <c r="I799" s="72"/>
      <c r="J799" s="72"/>
      <c r="K799" s="72"/>
      <c r="L799" s="72"/>
      <c r="M799" s="72"/>
      <c r="N799" s="73"/>
      <c r="O799" s="73"/>
      <c r="P799" s="73"/>
      <c r="Q799" s="72"/>
      <c r="R799" s="128"/>
      <c r="S799" s="129"/>
      <c r="T799" s="130"/>
      <c r="U799" s="129"/>
      <c r="V799" s="95"/>
      <c r="W799" s="95"/>
      <c r="X799" s="131"/>
      <c r="Y799" s="132"/>
      <c r="Z799" s="132"/>
      <c r="AA799" s="95"/>
      <c r="AB799" s="132"/>
      <c r="AC799" s="104"/>
      <c r="AD799" s="104"/>
      <c r="AE799" s="132"/>
      <c r="AF799" s="133"/>
      <c r="AG799" s="132"/>
      <c r="AH799" s="132"/>
      <c r="AI799" s="133"/>
      <c r="AJ799" s="132"/>
      <c r="AK799" s="104"/>
      <c r="AL799" s="104"/>
      <c r="AM799" s="104"/>
      <c r="AN799" s="132"/>
      <c r="AO799" s="104"/>
      <c r="AP799" s="104"/>
      <c r="AQ799" s="104"/>
      <c r="AR799" s="104"/>
      <c r="AS799" s="104"/>
      <c r="AT799" s="104"/>
      <c r="AU799" s="104"/>
      <c r="AV799" s="126"/>
      <c r="AW799" s="104"/>
      <c r="AX799" s="134"/>
      <c r="AY799" s="134"/>
      <c r="AZ799" s="134"/>
    </row>
    <row r="800">
      <c r="B800" s="135"/>
      <c r="D800" s="38"/>
      <c r="E800" s="83"/>
      <c r="F800" s="70"/>
      <c r="G800" s="71"/>
      <c r="H800" s="72"/>
      <c r="I800" s="72"/>
      <c r="J800" s="72"/>
      <c r="K800" s="72"/>
      <c r="L800" s="72"/>
      <c r="M800" s="72"/>
      <c r="N800" s="73"/>
      <c r="O800" s="73"/>
      <c r="P800" s="73"/>
      <c r="Q800" s="72"/>
      <c r="R800" s="128"/>
      <c r="S800" s="129"/>
      <c r="T800" s="130"/>
      <c r="U800" s="129"/>
      <c r="V800" s="95"/>
      <c r="W800" s="95"/>
      <c r="X800" s="131"/>
      <c r="Y800" s="132"/>
      <c r="Z800" s="132"/>
      <c r="AA800" s="95"/>
      <c r="AB800" s="132"/>
      <c r="AC800" s="104"/>
      <c r="AD800" s="104"/>
      <c r="AE800" s="132"/>
      <c r="AF800" s="133"/>
      <c r="AG800" s="132"/>
      <c r="AH800" s="132"/>
      <c r="AI800" s="133"/>
      <c r="AJ800" s="132"/>
      <c r="AK800" s="104"/>
      <c r="AL800" s="104"/>
      <c r="AM800" s="104"/>
      <c r="AN800" s="132"/>
      <c r="AO800" s="104"/>
      <c r="AP800" s="104"/>
      <c r="AQ800" s="104"/>
      <c r="AR800" s="104"/>
      <c r="AS800" s="104"/>
      <c r="AT800" s="104"/>
      <c r="AU800" s="104"/>
      <c r="AV800" s="126"/>
      <c r="AW800" s="104"/>
      <c r="AX800" s="134"/>
      <c r="AY800" s="134"/>
      <c r="AZ800" s="134"/>
    </row>
    <row r="801">
      <c r="B801" s="135"/>
      <c r="D801" s="38"/>
      <c r="E801" s="83"/>
      <c r="F801" s="70"/>
      <c r="G801" s="71"/>
      <c r="H801" s="72"/>
      <c r="I801" s="72"/>
      <c r="J801" s="72"/>
      <c r="K801" s="72"/>
      <c r="L801" s="72"/>
      <c r="M801" s="72"/>
      <c r="N801" s="73"/>
      <c r="O801" s="73"/>
      <c r="P801" s="73"/>
      <c r="Q801" s="72"/>
      <c r="R801" s="128"/>
      <c r="S801" s="129"/>
      <c r="T801" s="130"/>
      <c r="U801" s="129"/>
      <c r="V801" s="95"/>
      <c r="W801" s="95"/>
      <c r="X801" s="131"/>
      <c r="Y801" s="132"/>
      <c r="Z801" s="132"/>
      <c r="AA801" s="95"/>
      <c r="AB801" s="132"/>
      <c r="AC801" s="104"/>
      <c r="AD801" s="104"/>
      <c r="AE801" s="132"/>
      <c r="AF801" s="133"/>
      <c r="AG801" s="132"/>
      <c r="AH801" s="132"/>
      <c r="AI801" s="133"/>
      <c r="AJ801" s="132"/>
      <c r="AK801" s="104"/>
      <c r="AL801" s="104"/>
      <c r="AM801" s="104"/>
      <c r="AN801" s="132"/>
      <c r="AO801" s="104"/>
      <c r="AP801" s="104"/>
      <c r="AQ801" s="104"/>
      <c r="AR801" s="104"/>
      <c r="AS801" s="104"/>
      <c r="AT801" s="104"/>
      <c r="AU801" s="104"/>
      <c r="AV801" s="126"/>
      <c r="AW801" s="104"/>
      <c r="AX801" s="134"/>
      <c r="AY801" s="134"/>
      <c r="AZ801" s="134"/>
    </row>
    <row r="802">
      <c r="B802" s="135"/>
      <c r="D802" s="38"/>
      <c r="E802" s="83"/>
      <c r="F802" s="70"/>
      <c r="G802" s="71"/>
      <c r="H802" s="72"/>
      <c r="I802" s="72"/>
      <c r="J802" s="72"/>
      <c r="K802" s="72"/>
      <c r="L802" s="72"/>
      <c r="M802" s="72"/>
      <c r="N802" s="73"/>
      <c r="O802" s="73"/>
      <c r="P802" s="73"/>
      <c r="Q802" s="72"/>
      <c r="R802" s="128"/>
      <c r="S802" s="129"/>
      <c r="T802" s="130"/>
      <c r="U802" s="129"/>
      <c r="V802" s="95"/>
      <c r="W802" s="95"/>
      <c r="X802" s="131"/>
      <c r="Y802" s="132"/>
      <c r="Z802" s="132"/>
      <c r="AA802" s="95"/>
      <c r="AB802" s="132"/>
      <c r="AC802" s="104"/>
      <c r="AD802" s="104"/>
      <c r="AE802" s="132"/>
      <c r="AF802" s="133"/>
      <c r="AG802" s="132"/>
      <c r="AH802" s="132"/>
      <c r="AI802" s="133"/>
      <c r="AJ802" s="132"/>
      <c r="AK802" s="104"/>
      <c r="AL802" s="104"/>
      <c r="AM802" s="104"/>
      <c r="AN802" s="132"/>
      <c r="AO802" s="104"/>
      <c r="AP802" s="104"/>
      <c r="AQ802" s="104"/>
      <c r="AR802" s="104"/>
      <c r="AS802" s="104"/>
      <c r="AT802" s="104"/>
      <c r="AU802" s="104"/>
      <c r="AV802" s="126"/>
      <c r="AW802" s="104"/>
      <c r="AX802" s="134"/>
      <c r="AY802" s="134"/>
      <c r="AZ802" s="134"/>
    </row>
    <row r="803">
      <c r="B803" s="135"/>
      <c r="D803" s="38"/>
      <c r="E803" s="83"/>
      <c r="F803" s="70"/>
      <c r="G803" s="71"/>
      <c r="H803" s="72"/>
      <c r="I803" s="72"/>
      <c r="J803" s="72"/>
      <c r="K803" s="72"/>
      <c r="L803" s="72"/>
      <c r="M803" s="72"/>
      <c r="N803" s="73"/>
      <c r="O803" s="73"/>
      <c r="P803" s="73"/>
      <c r="Q803" s="72"/>
      <c r="R803" s="128"/>
      <c r="S803" s="129"/>
      <c r="T803" s="130"/>
      <c r="U803" s="129"/>
      <c r="V803" s="95"/>
      <c r="W803" s="95"/>
      <c r="X803" s="131"/>
      <c r="Y803" s="132"/>
      <c r="Z803" s="132"/>
      <c r="AA803" s="95"/>
      <c r="AB803" s="132"/>
      <c r="AC803" s="104"/>
      <c r="AD803" s="104"/>
      <c r="AE803" s="132"/>
      <c r="AF803" s="133"/>
      <c r="AG803" s="132"/>
      <c r="AH803" s="132"/>
      <c r="AI803" s="133"/>
      <c r="AJ803" s="132"/>
      <c r="AK803" s="104"/>
      <c r="AL803" s="104"/>
      <c r="AM803" s="104"/>
      <c r="AN803" s="132"/>
      <c r="AO803" s="104"/>
      <c r="AP803" s="104"/>
      <c r="AQ803" s="104"/>
      <c r="AR803" s="104"/>
      <c r="AS803" s="104"/>
      <c r="AT803" s="104"/>
      <c r="AU803" s="104"/>
      <c r="AV803" s="126"/>
      <c r="AW803" s="104"/>
      <c r="AX803" s="134"/>
      <c r="AY803" s="134"/>
      <c r="AZ803" s="134"/>
    </row>
    <row r="804">
      <c r="B804" s="135"/>
      <c r="D804" s="38"/>
      <c r="E804" s="83"/>
      <c r="F804" s="70"/>
      <c r="G804" s="71"/>
      <c r="H804" s="72"/>
      <c r="I804" s="72"/>
      <c r="J804" s="72"/>
      <c r="K804" s="72"/>
      <c r="L804" s="72"/>
      <c r="M804" s="72"/>
      <c r="N804" s="73"/>
      <c r="O804" s="73"/>
      <c r="P804" s="73"/>
      <c r="Q804" s="72"/>
      <c r="R804" s="128"/>
      <c r="S804" s="129"/>
      <c r="T804" s="130"/>
      <c r="U804" s="129"/>
      <c r="V804" s="95"/>
      <c r="W804" s="95"/>
      <c r="X804" s="131"/>
      <c r="Y804" s="132"/>
      <c r="Z804" s="132"/>
      <c r="AA804" s="95"/>
      <c r="AB804" s="132"/>
      <c r="AC804" s="104"/>
      <c r="AD804" s="104"/>
      <c r="AE804" s="132"/>
      <c r="AF804" s="133"/>
      <c r="AG804" s="132"/>
      <c r="AH804" s="132"/>
      <c r="AI804" s="133"/>
      <c r="AJ804" s="132"/>
      <c r="AK804" s="104"/>
      <c r="AL804" s="104"/>
      <c r="AM804" s="104"/>
      <c r="AN804" s="132"/>
      <c r="AO804" s="104"/>
      <c r="AP804" s="104"/>
      <c r="AQ804" s="104"/>
      <c r="AR804" s="104"/>
      <c r="AS804" s="104"/>
      <c r="AT804" s="104"/>
      <c r="AU804" s="104"/>
      <c r="AV804" s="126"/>
      <c r="AW804" s="104"/>
      <c r="AX804" s="134"/>
      <c r="AY804" s="134"/>
      <c r="AZ804" s="134"/>
    </row>
    <row r="805">
      <c r="B805" s="135"/>
      <c r="D805" s="38"/>
      <c r="E805" s="83"/>
      <c r="F805" s="70"/>
      <c r="G805" s="71"/>
      <c r="H805" s="72"/>
      <c r="I805" s="72"/>
      <c r="J805" s="72"/>
      <c r="K805" s="72"/>
      <c r="L805" s="72"/>
      <c r="M805" s="72"/>
      <c r="N805" s="73"/>
      <c r="O805" s="73"/>
      <c r="P805" s="73"/>
      <c r="Q805" s="72"/>
      <c r="R805" s="128"/>
      <c r="S805" s="129"/>
      <c r="T805" s="130"/>
      <c r="U805" s="129"/>
      <c r="V805" s="95"/>
      <c r="W805" s="95"/>
      <c r="X805" s="131"/>
      <c r="Y805" s="132"/>
      <c r="Z805" s="132"/>
      <c r="AA805" s="95"/>
      <c r="AB805" s="132"/>
      <c r="AC805" s="104"/>
      <c r="AD805" s="104"/>
      <c r="AE805" s="132"/>
      <c r="AF805" s="133"/>
      <c r="AG805" s="132"/>
      <c r="AH805" s="132"/>
      <c r="AI805" s="133"/>
      <c r="AJ805" s="132"/>
      <c r="AK805" s="104"/>
      <c r="AL805" s="104"/>
      <c r="AM805" s="104"/>
      <c r="AN805" s="132"/>
      <c r="AO805" s="104"/>
      <c r="AP805" s="104"/>
      <c r="AQ805" s="104"/>
      <c r="AR805" s="104"/>
      <c r="AS805" s="104"/>
      <c r="AT805" s="104"/>
      <c r="AU805" s="104"/>
      <c r="AV805" s="126"/>
      <c r="AW805" s="104"/>
      <c r="AX805" s="134"/>
      <c r="AY805" s="134"/>
      <c r="AZ805" s="134"/>
    </row>
    <row r="806">
      <c r="B806" s="135"/>
      <c r="D806" s="38"/>
      <c r="E806" s="83"/>
      <c r="F806" s="70"/>
      <c r="G806" s="71"/>
      <c r="H806" s="72"/>
      <c r="I806" s="72"/>
      <c r="J806" s="72"/>
      <c r="K806" s="72"/>
      <c r="L806" s="72"/>
      <c r="M806" s="72"/>
      <c r="N806" s="73"/>
      <c r="O806" s="73"/>
      <c r="P806" s="73"/>
      <c r="Q806" s="72"/>
      <c r="R806" s="128"/>
      <c r="S806" s="129"/>
      <c r="T806" s="130"/>
      <c r="U806" s="129"/>
      <c r="V806" s="95"/>
      <c r="W806" s="95"/>
      <c r="X806" s="131"/>
      <c r="Y806" s="132"/>
      <c r="Z806" s="132"/>
      <c r="AA806" s="95"/>
      <c r="AB806" s="132"/>
      <c r="AC806" s="104"/>
      <c r="AD806" s="104"/>
      <c r="AE806" s="132"/>
      <c r="AF806" s="133"/>
      <c r="AG806" s="132"/>
      <c r="AH806" s="132"/>
      <c r="AI806" s="133"/>
      <c r="AJ806" s="132"/>
      <c r="AK806" s="104"/>
      <c r="AL806" s="104"/>
      <c r="AM806" s="104"/>
      <c r="AN806" s="132"/>
      <c r="AO806" s="104"/>
      <c r="AP806" s="104"/>
      <c r="AQ806" s="104"/>
      <c r="AR806" s="104"/>
      <c r="AS806" s="104"/>
      <c r="AT806" s="104"/>
      <c r="AU806" s="104"/>
      <c r="AV806" s="126"/>
      <c r="AW806" s="104"/>
      <c r="AX806" s="134"/>
      <c r="AY806" s="134"/>
      <c r="AZ806" s="134"/>
    </row>
    <row r="807">
      <c r="B807" s="135"/>
      <c r="D807" s="38"/>
      <c r="E807" s="83"/>
      <c r="F807" s="70"/>
      <c r="G807" s="71"/>
      <c r="H807" s="72"/>
      <c r="I807" s="72"/>
      <c r="J807" s="72"/>
      <c r="K807" s="72"/>
      <c r="L807" s="72"/>
      <c r="M807" s="72"/>
      <c r="N807" s="73"/>
      <c r="O807" s="73"/>
      <c r="P807" s="73"/>
      <c r="Q807" s="72"/>
      <c r="R807" s="128"/>
      <c r="S807" s="129"/>
      <c r="T807" s="130"/>
      <c r="U807" s="129"/>
      <c r="V807" s="95"/>
      <c r="W807" s="95"/>
      <c r="X807" s="131"/>
      <c r="Y807" s="132"/>
      <c r="Z807" s="132"/>
      <c r="AA807" s="95"/>
      <c r="AB807" s="132"/>
      <c r="AC807" s="104"/>
      <c r="AD807" s="104"/>
      <c r="AE807" s="132"/>
      <c r="AF807" s="133"/>
      <c r="AG807" s="132"/>
      <c r="AH807" s="132"/>
      <c r="AI807" s="133"/>
      <c r="AJ807" s="132"/>
      <c r="AK807" s="104"/>
      <c r="AL807" s="104"/>
      <c r="AM807" s="104"/>
      <c r="AN807" s="132"/>
      <c r="AO807" s="104"/>
      <c r="AP807" s="104"/>
      <c r="AQ807" s="104"/>
      <c r="AR807" s="104"/>
      <c r="AS807" s="104"/>
      <c r="AT807" s="104"/>
      <c r="AU807" s="104"/>
      <c r="AV807" s="126"/>
      <c r="AW807" s="104"/>
      <c r="AX807" s="134"/>
      <c r="AY807" s="134"/>
      <c r="AZ807" s="134"/>
    </row>
    <row r="808">
      <c r="B808" s="135"/>
      <c r="D808" s="38"/>
      <c r="E808" s="83"/>
      <c r="F808" s="70"/>
      <c r="G808" s="71"/>
      <c r="H808" s="72"/>
      <c r="I808" s="72"/>
      <c r="J808" s="72"/>
      <c r="K808" s="72"/>
      <c r="L808" s="72"/>
      <c r="M808" s="72"/>
      <c r="N808" s="73"/>
      <c r="O808" s="73"/>
      <c r="P808" s="73"/>
      <c r="Q808" s="72"/>
      <c r="R808" s="128"/>
      <c r="S808" s="129"/>
      <c r="T808" s="130"/>
      <c r="U808" s="129"/>
      <c r="V808" s="95"/>
      <c r="W808" s="95"/>
      <c r="X808" s="131"/>
      <c r="Y808" s="132"/>
      <c r="Z808" s="132"/>
      <c r="AA808" s="95"/>
      <c r="AB808" s="132"/>
      <c r="AC808" s="104"/>
      <c r="AD808" s="104"/>
      <c r="AE808" s="132"/>
      <c r="AF808" s="133"/>
      <c r="AG808" s="132"/>
      <c r="AH808" s="132"/>
      <c r="AI808" s="133"/>
      <c r="AJ808" s="132"/>
      <c r="AK808" s="104"/>
      <c r="AL808" s="104"/>
      <c r="AM808" s="104"/>
      <c r="AN808" s="132"/>
      <c r="AO808" s="104"/>
      <c r="AP808" s="104"/>
      <c r="AQ808" s="104"/>
      <c r="AR808" s="104"/>
      <c r="AS808" s="104"/>
      <c r="AT808" s="104"/>
      <c r="AU808" s="104"/>
      <c r="AV808" s="126"/>
      <c r="AW808" s="104"/>
      <c r="AX808" s="134"/>
      <c r="AY808" s="134"/>
      <c r="AZ808" s="134"/>
    </row>
    <row r="809">
      <c r="B809" s="135"/>
      <c r="D809" s="38"/>
      <c r="E809" s="83"/>
      <c r="F809" s="70"/>
      <c r="G809" s="71"/>
      <c r="H809" s="72"/>
      <c r="I809" s="72"/>
      <c r="J809" s="72"/>
      <c r="K809" s="72"/>
      <c r="L809" s="72"/>
      <c r="M809" s="72"/>
      <c r="N809" s="73"/>
      <c r="O809" s="73"/>
      <c r="P809" s="73"/>
      <c r="Q809" s="72"/>
      <c r="R809" s="128"/>
      <c r="S809" s="129"/>
      <c r="T809" s="130"/>
      <c r="U809" s="129"/>
      <c r="V809" s="95"/>
      <c r="W809" s="95"/>
      <c r="X809" s="131"/>
      <c r="Y809" s="132"/>
      <c r="Z809" s="132"/>
      <c r="AA809" s="95"/>
      <c r="AB809" s="132"/>
      <c r="AC809" s="104"/>
      <c r="AD809" s="104"/>
      <c r="AE809" s="132"/>
      <c r="AF809" s="133"/>
      <c r="AG809" s="132"/>
      <c r="AH809" s="132"/>
      <c r="AI809" s="133"/>
      <c r="AJ809" s="132"/>
      <c r="AK809" s="104"/>
      <c r="AL809" s="104"/>
      <c r="AM809" s="104"/>
      <c r="AN809" s="132"/>
      <c r="AO809" s="104"/>
      <c r="AP809" s="104"/>
      <c r="AQ809" s="104"/>
      <c r="AR809" s="104"/>
      <c r="AS809" s="104"/>
      <c r="AT809" s="104"/>
      <c r="AU809" s="104"/>
      <c r="AV809" s="126"/>
      <c r="AW809" s="104"/>
      <c r="AX809" s="134"/>
      <c r="AY809" s="134"/>
      <c r="AZ809" s="134"/>
    </row>
    <row r="810">
      <c r="B810" s="135"/>
      <c r="D810" s="38"/>
      <c r="E810" s="83"/>
      <c r="F810" s="70"/>
      <c r="G810" s="71"/>
      <c r="H810" s="72"/>
      <c r="I810" s="72"/>
      <c r="J810" s="72"/>
      <c r="K810" s="72"/>
      <c r="L810" s="72"/>
      <c r="M810" s="72"/>
      <c r="N810" s="73"/>
      <c r="O810" s="73"/>
      <c r="P810" s="73"/>
      <c r="Q810" s="72"/>
      <c r="R810" s="128"/>
      <c r="S810" s="129"/>
      <c r="T810" s="130"/>
      <c r="U810" s="129"/>
      <c r="V810" s="95"/>
      <c r="W810" s="95"/>
      <c r="X810" s="131"/>
      <c r="Y810" s="132"/>
      <c r="Z810" s="132"/>
      <c r="AA810" s="95"/>
      <c r="AB810" s="132"/>
      <c r="AC810" s="104"/>
      <c r="AD810" s="104"/>
      <c r="AE810" s="132"/>
      <c r="AF810" s="133"/>
      <c r="AG810" s="132"/>
      <c r="AH810" s="132"/>
      <c r="AI810" s="133"/>
      <c r="AJ810" s="132"/>
      <c r="AK810" s="104"/>
      <c r="AL810" s="104"/>
      <c r="AM810" s="104"/>
      <c r="AN810" s="132"/>
      <c r="AO810" s="104"/>
      <c r="AP810" s="104"/>
      <c r="AQ810" s="104"/>
      <c r="AR810" s="104"/>
      <c r="AS810" s="104"/>
      <c r="AT810" s="104"/>
      <c r="AU810" s="104"/>
      <c r="AV810" s="126"/>
      <c r="AW810" s="104"/>
      <c r="AX810" s="134"/>
      <c r="AY810" s="134"/>
      <c r="AZ810" s="134"/>
    </row>
    <row r="811">
      <c r="B811" s="135"/>
      <c r="D811" s="38"/>
      <c r="E811" s="83"/>
      <c r="F811" s="70"/>
      <c r="G811" s="71"/>
      <c r="H811" s="72"/>
      <c r="I811" s="72"/>
      <c r="J811" s="72"/>
      <c r="K811" s="72"/>
      <c r="L811" s="72"/>
      <c r="M811" s="72"/>
      <c r="N811" s="73"/>
      <c r="O811" s="73"/>
      <c r="P811" s="73"/>
      <c r="Q811" s="72"/>
      <c r="R811" s="128"/>
      <c r="S811" s="129"/>
      <c r="T811" s="130"/>
      <c r="U811" s="129"/>
      <c r="V811" s="95"/>
      <c r="W811" s="95"/>
      <c r="X811" s="131"/>
      <c r="Y811" s="132"/>
      <c r="Z811" s="132"/>
      <c r="AA811" s="95"/>
      <c r="AB811" s="132"/>
      <c r="AC811" s="104"/>
      <c r="AD811" s="104"/>
      <c r="AE811" s="132"/>
      <c r="AF811" s="133"/>
      <c r="AG811" s="132"/>
      <c r="AH811" s="132"/>
      <c r="AI811" s="133"/>
      <c r="AJ811" s="132"/>
      <c r="AK811" s="104"/>
      <c r="AL811" s="104"/>
      <c r="AM811" s="104"/>
      <c r="AN811" s="132"/>
      <c r="AO811" s="104"/>
      <c r="AP811" s="104"/>
      <c r="AQ811" s="104"/>
      <c r="AR811" s="104"/>
      <c r="AS811" s="104"/>
      <c r="AT811" s="104"/>
      <c r="AU811" s="104"/>
      <c r="AV811" s="126"/>
      <c r="AW811" s="104"/>
      <c r="AX811" s="134"/>
      <c r="AY811" s="134"/>
      <c r="AZ811" s="134"/>
    </row>
    <row r="812">
      <c r="B812" s="135"/>
      <c r="D812" s="38"/>
      <c r="E812" s="83"/>
      <c r="F812" s="70"/>
      <c r="G812" s="71"/>
      <c r="H812" s="72"/>
      <c r="I812" s="72"/>
      <c r="J812" s="72"/>
      <c r="K812" s="72"/>
      <c r="L812" s="72"/>
      <c r="M812" s="72"/>
      <c r="N812" s="73"/>
      <c r="O812" s="73"/>
      <c r="P812" s="73"/>
      <c r="Q812" s="72"/>
      <c r="R812" s="128"/>
      <c r="S812" s="129"/>
      <c r="T812" s="130"/>
      <c r="U812" s="129"/>
      <c r="V812" s="95"/>
      <c r="W812" s="95"/>
      <c r="X812" s="131"/>
      <c r="Y812" s="132"/>
      <c r="Z812" s="132"/>
      <c r="AA812" s="95"/>
      <c r="AB812" s="132"/>
      <c r="AC812" s="104"/>
      <c r="AD812" s="104"/>
      <c r="AE812" s="132"/>
      <c r="AF812" s="133"/>
      <c r="AG812" s="132"/>
      <c r="AH812" s="132"/>
      <c r="AI812" s="133"/>
      <c r="AJ812" s="132"/>
      <c r="AK812" s="104"/>
      <c r="AL812" s="104"/>
      <c r="AM812" s="104"/>
      <c r="AN812" s="132"/>
      <c r="AO812" s="104"/>
      <c r="AP812" s="104"/>
      <c r="AQ812" s="104"/>
      <c r="AR812" s="104"/>
      <c r="AS812" s="104"/>
      <c r="AT812" s="104"/>
      <c r="AU812" s="104"/>
      <c r="AV812" s="126"/>
      <c r="AW812" s="104"/>
      <c r="AX812" s="134"/>
      <c r="AY812" s="134"/>
      <c r="AZ812" s="134"/>
    </row>
    <row r="813">
      <c r="B813" s="135"/>
      <c r="D813" s="38"/>
      <c r="E813" s="83"/>
      <c r="F813" s="70"/>
      <c r="G813" s="71"/>
      <c r="H813" s="72"/>
      <c r="I813" s="72"/>
      <c r="J813" s="72"/>
      <c r="K813" s="72"/>
      <c r="L813" s="72"/>
      <c r="M813" s="72"/>
      <c r="N813" s="73"/>
      <c r="O813" s="73"/>
      <c r="P813" s="73"/>
      <c r="Q813" s="72"/>
      <c r="R813" s="128"/>
      <c r="S813" s="129"/>
      <c r="T813" s="130"/>
      <c r="U813" s="129"/>
      <c r="V813" s="95"/>
      <c r="W813" s="95"/>
      <c r="X813" s="131"/>
      <c r="Y813" s="132"/>
      <c r="Z813" s="132"/>
      <c r="AA813" s="95"/>
      <c r="AB813" s="132"/>
      <c r="AC813" s="104"/>
      <c r="AD813" s="104"/>
      <c r="AE813" s="132"/>
      <c r="AF813" s="133"/>
      <c r="AG813" s="132"/>
      <c r="AH813" s="132"/>
      <c r="AI813" s="133"/>
      <c r="AJ813" s="132"/>
      <c r="AK813" s="104"/>
      <c r="AL813" s="104"/>
      <c r="AM813" s="104"/>
      <c r="AN813" s="132"/>
      <c r="AO813" s="104"/>
      <c r="AP813" s="104"/>
      <c r="AQ813" s="104"/>
      <c r="AR813" s="104"/>
      <c r="AS813" s="104"/>
      <c r="AT813" s="104"/>
      <c r="AU813" s="104"/>
      <c r="AV813" s="126"/>
      <c r="AW813" s="104"/>
      <c r="AX813" s="134"/>
      <c r="AY813" s="134"/>
      <c r="AZ813" s="134"/>
    </row>
    <row r="814">
      <c r="B814" s="135"/>
      <c r="D814" s="38"/>
      <c r="E814" s="83"/>
      <c r="F814" s="70"/>
      <c r="G814" s="71"/>
      <c r="H814" s="72"/>
      <c r="I814" s="72"/>
      <c r="J814" s="72"/>
      <c r="K814" s="72"/>
      <c r="L814" s="72"/>
      <c r="M814" s="72"/>
      <c r="N814" s="73"/>
      <c r="O814" s="73"/>
      <c r="P814" s="73"/>
      <c r="Q814" s="72"/>
      <c r="R814" s="128"/>
      <c r="S814" s="129"/>
      <c r="T814" s="130"/>
      <c r="U814" s="129"/>
      <c r="V814" s="95"/>
      <c r="W814" s="95"/>
      <c r="X814" s="131"/>
      <c r="Y814" s="132"/>
      <c r="Z814" s="132"/>
      <c r="AA814" s="95"/>
      <c r="AB814" s="132"/>
      <c r="AC814" s="104"/>
      <c r="AD814" s="104"/>
      <c r="AE814" s="132"/>
      <c r="AF814" s="133"/>
      <c r="AG814" s="132"/>
      <c r="AH814" s="132"/>
      <c r="AI814" s="133"/>
      <c r="AJ814" s="132"/>
      <c r="AK814" s="104"/>
      <c r="AL814" s="104"/>
      <c r="AM814" s="104"/>
      <c r="AN814" s="132"/>
      <c r="AO814" s="104"/>
      <c r="AP814" s="104"/>
      <c r="AQ814" s="104"/>
      <c r="AR814" s="104"/>
      <c r="AS814" s="104"/>
      <c r="AT814" s="104"/>
      <c r="AU814" s="104"/>
      <c r="AV814" s="126"/>
      <c r="AW814" s="104"/>
      <c r="AX814" s="134"/>
      <c r="AY814" s="134"/>
      <c r="AZ814" s="134"/>
    </row>
    <row r="815">
      <c r="B815" s="135"/>
      <c r="D815" s="38"/>
      <c r="E815" s="83"/>
      <c r="F815" s="70"/>
      <c r="G815" s="71"/>
      <c r="H815" s="72"/>
      <c r="I815" s="72"/>
      <c r="J815" s="72"/>
      <c r="K815" s="72"/>
      <c r="L815" s="72"/>
      <c r="M815" s="72"/>
      <c r="N815" s="73"/>
      <c r="O815" s="73"/>
      <c r="P815" s="73"/>
      <c r="Q815" s="72"/>
      <c r="R815" s="128"/>
      <c r="S815" s="129"/>
      <c r="T815" s="130"/>
      <c r="U815" s="129"/>
      <c r="V815" s="95"/>
      <c r="W815" s="95"/>
      <c r="X815" s="131"/>
      <c r="Y815" s="132"/>
      <c r="Z815" s="132"/>
      <c r="AA815" s="95"/>
      <c r="AB815" s="132"/>
      <c r="AC815" s="104"/>
      <c r="AD815" s="104"/>
      <c r="AE815" s="132"/>
      <c r="AF815" s="133"/>
      <c r="AG815" s="132"/>
      <c r="AH815" s="132"/>
      <c r="AI815" s="133"/>
      <c r="AJ815" s="132"/>
      <c r="AK815" s="104"/>
      <c r="AL815" s="104"/>
      <c r="AM815" s="104"/>
      <c r="AN815" s="132"/>
      <c r="AO815" s="104"/>
      <c r="AP815" s="104"/>
      <c r="AQ815" s="104"/>
      <c r="AR815" s="104"/>
      <c r="AS815" s="104"/>
      <c r="AT815" s="104"/>
      <c r="AU815" s="104"/>
      <c r="AV815" s="126"/>
      <c r="AW815" s="104"/>
      <c r="AX815" s="134"/>
      <c r="AY815" s="134"/>
      <c r="AZ815" s="134"/>
    </row>
    <row r="816">
      <c r="B816" s="135"/>
      <c r="D816" s="38"/>
      <c r="E816" s="83"/>
      <c r="F816" s="70"/>
      <c r="G816" s="71"/>
      <c r="H816" s="72"/>
      <c r="I816" s="72"/>
      <c r="J816" s="72"/>
      <c r="K816" s="72"/>
      <c r="L816" s="72"/>
      <c r="M816" s="72"/>
      <c r="N816" s="73"/>
      <c r="O816" s="73"/>
      <c r="P816" s="73"/>
      <c r="Q816" s="72"/>
      <c r="R816" s="128"/>
      <c r="S816" s="129"/>
      <c r="T816" s="130"/>
      <c r="U816" s="129"/>
      <c r="V816" s="95"/>
      <c r="W816" s="95"/>
      <c r="X816" s="131"/>
      <c r="Y816" s="132"/>
      <c r="Z816" s="132"/>
      <c r="AA816" s="95"/>
      <c r="AB816" s="132"/>
      <c r="AC816" s="104"/>
      <c r="AD816" s="104"/>
      <c r="AE816" s="132"/>
      <c r="AF816" s="133"/>
      <c r="AG816" s="132"/>
      <c r="AH816" s="132"/>
      <c r="AI816" s="133"/>
      <c r="AJ816" s="132"/>
      <c r="AK816" s="104"/>
      <c r="AL816" s="104"/>
      <c r="AM816" s="104"/>
      <c r="AN816" s="132"/>
      <c r="AO816" s="104"/>
      <c r="AP816" s="104"/>
      <c r="AQ816" s="104"/>
      <c r="AR816" s="104"/>
      <c r="AS816" s="104"/>
      <c r="AT816" s="104"/>
      <c r="AU816" s="104"/>
      <c r="AV816" s="126"/>
      <c r="AW816" s="104"/>
      <c r="AX816" s="134"/>
      <c r="AY816" s="134"/>
      <c r="AZ816" s="134"/>
    </row>
    <row r="817">
      <c r="B817" s="135"/>
      <c r="D817" s="38"/>
      <c r="E817" s="83"/>
      <c r="F817" s="70"/>
      <c r="G817" s="71"/>
      <c r="H817" s="72"/>
      <c r="I817" s="72"/>
      <c r="J817" s="72"/>
      <c r="K817" s="72"/>
      <c r="L817" s="72"/>
      <c r="M817" s="72"/>
      <c r="N817" s="73"/>
      <c r="O817" s="73"/>
      <c r="P817" s="73"/>
      <c r="Q817" s="72"/>
      <c r="R817" s="128"/>
      <c r="S817" s="129"/>
      <c r="T817" s="130"/>
      <c r="U817" s="129"/>
      <c r="V817" s="95"/>
      <c r="W817" s="95"/>
      <c r="X817" s="131"/>
      <c r="Y817" s="132"/>
      <c r="Z817" s="132"/>
      <c r="AA817" s="95"/>
      <c r="AB817" s="132"/>
      <c r="AC817" s="104"/>
      <c r="AD817" s="104"/>
      <c r="AE817" s="132"/>
      <c r="AF817" s="133"/>
      <c r="AG817" s="132"/>
      <c r="AH817" s="132"/>
      <c r="AI817" s="133"/>
      <c r="AJ817" s="132"/>
      <c r="AK817" s="104"/>
      <c r="AL817" s="104"/>
      <c r="AM817" s="104"/>
      <c r="AN817" s="132"/>
      <c r="AO817" s="104"/>
      <c r="AP817" s="104"/>
      <c r="AQ817" s="104"/>
      <c r="AR817" s="104"/>
      <c r="AS817" s="104"/>
      <c r="AT817" s="104"/>
      <c r="AU817" s="104"/>
      <c r="AV817" s="126"/>
      <c r="AW817" s="104"/>
      <c r="AX817" s="134"/>
      <c r="AY817" s="134"/>
      <c r="AZ817" s="134"/>
    </row>
    <row r="818">
      <c r="B818" s="135"/>
      <c r="D818" s="38"/>
      <c r="E818" s="83"/>
      <c r="F818" s="70"/>
      <c r="G818" s="71"/>
      <c r="H818" s="72"/>
      <c r="I818" s="72"/>
      <c r="J818" s="72"/>
      <c r="K818" s="72"/>
      <c r="L818" s="72"/>
      <c r="M818" s="72"/>
      <c r="N818" s="73"/>
      <c r="O818" s="73"/>
      <c r="P818" s="73"/>
      <c r="Q818" s="72"/>
      <c r="R818" s="128"/>
      <c r="S818" s="129"/>
      <c r="T818" s="130"/>
      <c r="U818" s="129"/>
      <c r="V818" s="95"/>
      <c r="W818" s="95"/>
      <c r="X818" s="131"/>
      <c r="Y818" s="132"/>
      <c r="Z818" s="132"/>
      <c r="AA818" s="95"/>
      <c r="AB818" s="132"/>
      <c r="AC818" s="104"/>
      <c r="AD818" s="104"/>
      <c r="AE818" s="132"/>
      <c r="AF818" s="133"/>
      <c r="AG818" s="132"/>
      <c r="AH818" s="132"/>
      <c r="AI818" s="133"/>
      <c r="AJ818" s="132"/>
      <c r="AK818" s="104"/>
      <c r="AL818" s="104"/>
      <c r="AM818" s="104"/>
      <c r="AN818" s="132"/>
      <c r="AO818" s="104"/>
      <c r="AP818" s="104"/>
      <c r="AQ818" s="104"/>
      <c r="AR818" s="104"/>
      <c r="AS818" s="104"/>
      <c r="AT818" s="104"/>
      <c r="AU818" s="104"/>
      <c r="AV818" s="126"/>
      <c r="AW818" s="104"/>
      <c r="AX818" s="134"/>
      <c r="AY818" s="134"/>
      <c r="AZ818" s="134"/>
    </row>
    <row r="819">
      <c r="B819" s="135"/>
      <c r="D819" s="38"/>
      <c r="E819" s="83"/>
      <c r="F819" s="70"/>
      <c r="G819" s="71"/>
      <c r="H819" s="72"/>
      <c r="I819" s="72"/>
      <c r="J819" s="72"/>
      <c r="K819" s="72"/>
      <c r="L819" s="72"/>
      <c r="M819" s="72"/>
      <c r="N819" s="73"/>
      <c r="O819" s="73"/>
      <c r="P819" s="73"/>
      <c r="Q819" s="72"/>
      <c r="R819" s="128"/>
      <c r="S819" s="129"/>
      <c r="T819" s="130"/>
      <c r="U819" s="129"/>
      <c r="V819" s="95"/>
      <c r="W819" s="95"/>
      <c r="X819" s="131"/>
      <c r="Y819" s="132"/>
      <c r="Z819" s="132"/>
      <c r="AA819" s="95"/>
      <c r="AB819" s="132"/>
      <c r="AC819" s="104"/>
      <c r="AD819" s="104"/>
      <c r="AE819" s="132"/>
      <c r="AF819" s="133"/>
      <c r="AG819" s="132"/>
      <c r="AH819" s="132"/>
      <c r="AI819" s="133"/>
      <c r="AJ819" s="132"/>
      <c r="AK819" s="104"/>
      <c r="AL819" s="104"/>
      <c r="AM819" s="104"/>
      <c r="AN819" s="132"/>
      <c r="AO819" s="104"/>
      <c r="AP819" s="104"/>
      <c r="AQ819" s="104"/>
      <c r="AR819" s="104"/>
      <c r="AS819" s="104"/>
      <c r="AT819" s="104"/>
      <c r="AU819" s="104"/>
      <c r="AV819" s="126"/>
      <c r="AW819" s="104"/>
      <c r="AX819" s="134"/>
      <c r="AY819" s="134"/>
      <c r="AZ819" s="134"/>
    </row>
    <row r="820">
      <c r="B820" s="135"/>
      <c r="D820" s="38"/>
      <c r="E820" s="83"/>
      <c r="F820" s="70"/>
      <c r="G820" s="71"/>
      <c r="H820" s="72"/>
      <c r="I820" s="72"/>
      <c r="J820" s="72"/>
      <c r="K820" s="72"/>
      <c r="L820" s="72"/>
      <c r="M820" s="72"/>
      <c r="N820" s="73"/>
      <c r="O820" s="73"/>
      <c r="P820" s="73"/>
      <c r="Q820" s="72"/>
      <c r="R820" s="128"/>
      <c r="S820" s="129"/>
      <c r="T820" s="130"/>
      <c r="U820" s="129"/>
      <c r="V820" s="95"/>
      <c r="W820" s="95"/>
      <c r="X820" s="131"/>
      <c r="Y820" s="132"/>
      <c r="Z820" s="132"/>
      <c r="AA820" s="95"/>
      <c r="AB820" s="132"/>
      <c r="AC820" s="104"/>
      <c r="AD820" s="104"/>
      <c r="AE820" s="132"/>
      <c r="AF820" s="133"/>
      <c r="AG820" s="132"/>
      <c r="AH820" s="132"/>
      <c r="AI820" s="133"/>
      <c r="AJ820" s="132"/>
      <c r="AK820" s="104"/>
      <c r="AL820" s="104"/>
      <c r="AM820" s="104"/>
      <c r="AN820" s="132"/>
      <c r="AO820" s="104"/>
      <c r="AP820" s="104"/>
      <c r="AQ820" s="104"/>
      <c r="AR820" s="104"/>
      <c r="AS820" s="104"/>
      <c r="AT820" s="104"/>
      <c r="AU820" s="104"/>
      <c r="AV820" s="126"/>
      <c r="AW820" s="104"/>
      <c r="AX820" s="134"/>
      <c r="AY820" s="134"/>
      <c r="AZ820" s="134"/>
    </row>
    <row r="821">
      <c r="B821" s="135"/>
      <c r="D821" s="38"/>
      <c r="E821" s="83"/>
      <c r="F821" s="70"/>
      <c r="G821" s="71"/>
      <c r="H821" s="72"/>
      <c r="I821" s="72"/>
      <c r="J821" s="72"/>
      <c r="K821" s="72"/>
      <c r="L821" s="72"/>
      <c r="M821" s="72"/>
      <c r="N821" s="73"/>
      <c r="O821" s="73"/>
      <c r="P821" s="73"/>
      <c r="Q821" s="72"/>
      <c r="R821" s="128"/>
      <c r="S821" s="129"/>
      <c r="T821" s="130"/>
      <c r="U821" s="129"/>
      <c r="V821" s="95"/>
      <c r="W821" s="95"/>
      <c r="X821" s="131"/>
      <c r="Y821" s="132"/>
      <c r="Z821" s="132"/>
      <c r="AA821" s="95"/>
      <c r="AB821" s="132"/>
      <c r="AC821" s="104"/>
      <c r="AD821" s="104"/>
      <c r="AE821" s="132"/>
      <c r="AF821" s="133"/>
      <c r="AG821" s="132"/>
      <c r="AH821" s="132"/>
      <c r="AI821" s="133"/>
      <c r="AJ821" s="132"/>
      <c r="AK821" s="104"/>
      <c r="AL821" s="104"/>
      <c r="AM821" s="104"/>
      <c r="AN821" s="132"/>
      <c r="AO821" s="104"/>
      <c r="AP821" s="104"/>
      <c r="AQ821" s="104"/>
      <c r="AR821" s="104"/>
      <c r="AS821" s="104"/>
      <c r="AT821" s="104"/>
      <c r="AU821" s="104"/>
      <c r="AV821" s="126"/>
      <c r="AW821" s="104"/>
      <c r="AX821" s="134"/>
      <c r="AY821" s="134"/>
      <c r="AZ821" s="134"/>
    </row>
    <row r="822">
      <c r="B822" s="135"/>
      <c r="D822" s="38"/>
      <c r="E822" s="83"/>
      <c r="F822" s="70"/>
      <c r="G822" s="71"/>
      <c r="H822" s="72"/>
      <c r="I822" s="72"/>
      <c r="J822" s="72"/>
      <c r="K822" s="72"/>
      <c r="L822" s="72"/>
      <c r="M822" s="72"/>
      <c r="N822" s="73"/>
      <c r="O822" s="73"/>
      <c r="P822" s="73"/>
      <c r="Q822" s="72"/>
      <c r="R822" s="128"/>
      <c r="S822" s="129"/>
      <c r="T822" s="130"/>
      <c r="U822" s="129"/>
      <c r="V822" s="95"/>
      <c r="W822" s="95"/>
      <c r="X822" s="131"/>
      <c r="Y822" s="132"/>
      <c r="Z822" s="132"/>
      <c r="AA822" s="95"/>
      <c r="AB822" s="132"/>
      <c r="AC822" s="104"/>
      <c r="AD822" s="104"/>
      <c r="AE822" s="132"/>
      <c r="AF822" s="133"/>
      <c r="AG822" s="132"/>
      <c r="AH822" s="132"/>
      <c r="AI822" s="133"/>
      <c r="AJ822" s="132"/>
      <c r="AK822" s="104"/>
      <c r="AL822" s="104"/>
      <c r="AM822" s="104"/>
      <c r="AN822" s="132"/>
      <c r="AO822" s="104"/>
      <c r="AP822" s="104"/>
      <c r="AQ822" s="104"/>
      <c r="AR822" s="104"/>
      <c r="AS822" s="104"/>
      <c r="AT822" s="104"/>
      <c r="AU822" s="104"/>
      <c r="AV822" s="126"/>
      <c r="AW822" s="104"/>
      <c r="AX822" s="134"/>
      <c r="AY822" s="134"/>
      <c r="AZ822" s="134"/>
    </row>
    <row r="823">
      <c r="B823" s="135"/>
      <c r="D823" s="38"/>
      <c r="E823" s="83"/>
      <c r="F823" s="70"/>
      <c r="G823" s="71"/>
      <c r="H823" s="72"/>
      <c r="I823" s="72"/>
      <c r="J823" s="72"/>
      <c r="K823" s="72"/>
      <c r="L823" s="72"/>
      <c r="M823" s="72"/>
      <c r="N823" s="73"/>
      <c r="O823" s="73"/>
      <c r="P823" s="73"/>
      <c r="Q823" s="72"/>
      <c r="R823" s="128"/>
      <c r="S823" s="129"/>
      <c r="T823" s="130"/>
      <c r="U823" s="129"/>
      <c r="V823" s="95"/>
      <c r="W823" s="95"/>
      <c r="X823" s="131"/>
      <c r="Y823" s="132"/>
      <c r="Z823" s="132"/>
      <c r="AA823" s="95"/>
      <c r="AB823" s="132"/>
      <c r="AC823" s="104"/>
      <c r="AD823" s="104"/>
      <c r="AE823" s="132"/>
      <c r="AF823" s="133"/>
      <c r="AG823" s="132"/>
      <c r="AH823" s="132"/>
      <c r="AI823" s="133"/>
      <c r="AJ823" s="132"/>
      <c r="AK823" s="104"/>
      <c r="AL823" s="104"/>
      <c r="AM823" s="104"/>
      <c r="AN823" s="132"/>
      <c r="AO823" s="104"/>
      <c r="AP823" s="104"/>
      <c r="AQ823" s="104"/>
      <c r="AR823" s="104"/>
      <c r="AS823" s="104"/>
      <c r="AT823" s="104"/>
      <c r="AU823" s="104"/>
      <c r="AV823" s="126"/>
      <c r="AW823" s="104"/>
      <c r="AX823" s="134"/>
      <c r="AY823" s="134"/>
      <c r="AZ823" s="134"/>
    </row>
    <row r="824">
      <c r="B824" s="135"/>
      <c r="D824" s="38"/>
      <c r="E824" s="83"/>
      <c r="F824" s="70"/>
      <c r="G824" s="71"/>
      <c r="H824" s="72"/>
      <c r="I824" s="72"/>
      <c r="J824" s="72"/>
      <c r="K824" s="72"/>
      <c r="L824" s="72"/>
      <c r="M824" s="72"/>
      <c r="N824" s="73"/>
      <c r="O824" s="73"/>
      <c r="P824" s="73"/>
      <c r="Q824" s="72"/>
      <c r="R824" s="128"/>
      <c r="S824" s="129"/>
      <c r="T824" s="130"/>
      <c r="U824" s="129"/>
      <c r="V824" s="95"/>
      <c r="W824" s="95"/>
      <c r="X824" s="131"/>
      <c r="Y824" s="132"/>
      <c r="Z824" s="132"/>
      <c r="AA824" s="95"/>
      <c r="AB824" s="132"/>
      <c r="AC824" s="104"/>
      <c r="AD824" s="104"/>
      <c r="AE824" s="132"/>
      <c r="AF824" s="133"/>
      <c r="AG824" s="132"/>
      <c r="AH824" s="132"/>
      <c r="AI824" s="133"/>
      <c r="AJ824" s="132"/>
      <c r="AK824" s="104"/>
      <c r="AL824" s="104"/>
      <c r="AM824" s="104"/>
      <c r="AN824" s="132"/>
      <c r="AO824" s="104"/>
      <c r="AP824" s="104"/>
      <c r="AQ824" s="104"/>
      <c r="AR824" s="104"/>
      <c r="AS824" s="104"/>
      <c r="AT824" s="104"/>
      <c r="AU824" s="104"/>
      <c r="AV824" s="126"/>
      <c r="AW824" s="104"/>
      <c r="AX824" s="134"/>
      <c r="AY824" s="134"/>
      <c r="AZ824" s="134"/>
    </row>
    <row r="825">
      <c r="B825" s="135"/>
      <c r="D825" s="38"/>
      <c r="E825" s="83"/>
      <c r="F825" s="70"/>
      <c r="G825" s="71"/>
      <c r="H825" s="72"/>
      <c r="I825" s="72"/>
      <c r="J825" s="72"/>
      <c r="K825" s="72"/>
      <c r="L825" s="72"/>
      <c r="M825" s="72"/>
      <c r="N825" s="73"/>
      <c r="O825" s="73"/>
      <c r="P825" s="73"/>
      <c r="Q825" s="72"/>
      <c r="R825" s="128"/>
      <c r="S825" s="129"/>
      <c r="T825" s="130"/>
      <c r="U825" s="129"/>
      <c r="V825" s="95"/>
      <c r="W825" s="95"/>
      <c r="X825" s="131"/>
      <c r="Y825" s="132"/>
      <c r="Z825" s="132"/>
      <c r="AA825" s="95"/>
      <c r="AB825" s="132"/>
      <c r="AC825" s="104"/>
      <c r="AD825" s="104"/>
      <c r="AE825" s="132"/>
      <c r="AF825" s="133"/>
      <c r="AG825" s="132"/>
      <c r="AH825" s="132"/>
      <c r="AI825" s="133"/>
      <c r="AJ825" s="132"/>
      <c r="AK825" s="104"/>
      <c r="AL825" s="104"/>
      <c r="AM825" s="104"/>
      <c r="AN825" s="132"/>
      <c r="AO825" s="104"/>
      <c r="AP825" s="104"/>
      <c r="AQ825" s="104"/>
      <c r="AR825" s="104"/>
      <c r="AS825" s="104"/>
      <c r="AT825" s="104"/>
      <c r="AU825" s="104"/>
      <c r="AV825" s="126"/>
      <c r="AW825" s="104"/>
      <c r="AX825" s="134"/>
      <c r="AY825" s="134"/>
      <c r="AZ825" s="134"/>
    </row>
    <row r="826">
      <c r="B826" s="135"/>
      <c r="D826" s="38"/>
      <c r="E826" s="83"/>
      <c r="F826" s="70"/>
      <c r="G826" s="71"/>
      <c r="H826" s="72"/>
      <c r="I826" s="72"/>
      <c r="J826" s="72"/>
      <c r="K826" s="72"/>
      <c r="L826" s="72"/>
      <c r="M826" s="72"/>
      <c r="N826" s="73"/>
      <c r="O826" s="73"/>
      <c r="P826" s="73"/>
      <c r="Q826" s="72"/>
      <c r="R826" s="128"/>
      <c r="S826" s="129"/>
      <c r="T826" s="130"/>
      <c r="U826" s="129"/>
      <c r="V826" s="95"/>
      <c r="W826" s="95"/>
      <c r="X826" s="131"/>
      <c r="Y826" s="132"/>
      <c r="Z826" s="132"/>
      <c r="AA826" s="95"/>
      <c r="AB826" s="132"/>
      <c r="AC826" s="104"/>
      <c r="AD826" s="104"/>
      <c r="AE826" s="132"/>
      <c r="AF826" s="133"/>
      <c r="AG826" s="132"/>
      <c r="AH826" s="132"/>
      <c r="AI826" s="133"/>
      <c r="AJ826" s="132"/>
      <c r="AK826" s="104"/>
      <c r="AL826" s="104"/>
      <c r="AM826" s="104"/>
      <c r="AN826" s="132"/>
      <c r="AO826" s="104"/>
      <c r="AP826" s="104"/>
      <c r="AQ826" s="104"/>
      <c r="AR826" s="104"/>
      <c r="AS826" s="104"/>
      <c r="AT826" s="104"/>
      <c r="AU826" s="104"/>
      <c r="AV826" s="126"/>
      <c r="AW826" s="104"/>
      <c r="AX826" s="134"/>
      <c r="AY826" s="134"/>
      <c r="AZ826" s="134"/>
    </row>
    <row r="827">
      <c r="B827" s="135"/>
      <c r="D827" s="38"/>
      <c r="E827" s="83"/>
      <c r="F827" s="70"/>
      <c r="G827" s="71"/>
      <c r="H827" s="72"/>
      <c r="I827" s="72"/>
      <c r="J827" s="72"/>
      <c r="K827" s="72"/>
      <c r="L827" s="72"/>
      <c r="M827" s="72"/>
      <c r="N827" s="73"/>
      <c r="O827" s="73"/>
      <c r="P827" s="73"/>
      <c r="Q827" s="72"/>
      <c r="R827" s="128"/>
      <c r="S827" s="129"/>
      <c r="T827" s="130"/>
      <c r="U827" s="129"/>
      <c r="V827" s="95"/>
      <c r="W827" s="95"/>
      <c r="X827" s="131"/>
      <c r="Y827" s="132"/>
      <c r="Z827" s="132"/>
      <c r="AA827" s="95"/>
      <c r="AB827" s="132"/>
      <c r="AC827" s="104"/>
      <c r="AD827" s="104"/>
      <c r="AE827" s="132"/>
      <c r="AF827" s="133"/>
      <c r="AG827" s="132"/>
      <c r="AH827" s="132"/>
      <c r="AI827" s="133"/>
      <c r="AJ827" s="132"/>
      <c r="AK827" s="104"/>
      <c r="AL827" s="104"/>
      <c r="AM827" s="104"/>
      <c r="AN827" s="132"/>
      <c r="AO827" s="104"/>
      <c r="AP827" s="104"/>
      <c r="AQ827" s="104"/>
      <c r="AR827" s="104"/>
      <c r="AS827" s="104"/>
      <c r="AT827" s="104"/>
      <c r="AU827" s="104"/>
      <c r="AV827" s="126"/>
      <c r="AW827" s="104"/>
      <c r="AX827" s="134"/>
      <c r="AY827" s="134"/>
      <c r="AZ827" s="134"/>
    </row>
    <row r="828">
      <c r="B828" s="135"/>
      <c r="D828" s="38"/>
      <c r="E828" s="83"/>
      <c r="F828" s="70"/>
      <c r="G828" s="71"/>
      <c r="H828" s="72"/>
      <c r="I828" s="72"/>
      <c r="J828" s="72"/>
      <c r="K828" s="72"/>
      <c r="L828" s="72"/>
      <c r="M828" s="72"/>
      <c r="N828" s="73"/>
      <c r="O828" s="73"/>
      <c r="P828" s="73"/>
      <c r="Q828" s="72"/>
      <c r="R828" s="128"/>
      <c r="S828" s="129"/>
      <c r="T828" s="130"/>
      <c r="U828" s="129"/>
      <c r="V828" s="95"/>
      <c r="W828" s="95"/>
      <c r="X828" s="131"/>
      <c r="Y828" s="132"/>
      <c r="Z828" s="132"/>
      <c r="AA828" s="95"/>
      <c r="AB828" s="132"/>
      <c r="AC828" s="104"/>
      <c r="AD828" s="104"/>
      <c r="AE828" s="132"/>
      <c r="AF828" s="133"/>
      <c r="AG828" s="132"/>
      <c r="AH828" s="132"/>
      <c r="AI828" s="133"/>
      <c r="AJ828" s="132"/>
      <c r="AK828" s="104"/>
      <c r="AL828" s="104"/>
      <c r="AM828" s="104"/>
      <c r="AN828" s="132"/>
      <c r="AO828" s="104"/>
      <c r="AP828" s="104"/>
      <c r="AQ828" s="104"/>
      <c r="AR828" s="104"/>
      <c r="AS828" s="104"/>
      <c r="AT828" s="104"/>
      <c r="AU828" s="104"/>
      <c r="AV828" s="126"/>
      <c r="AW828" s="104"/>
      <c r="AX828" s="134"/>
      <c r="AY828" s="134"/>
      <c r="AZ828" s="134"/>
    </row>
    <row r="829">
      <c r="B829" s="135"/>
      <c r="D829" s="38"/>
      <c r="E829" s="83"/>
      <c r="F829" s="70"/>
      <c r="G829" s="71"/>
      <c r="H829" s="72"/>
      <c r="I829" s="72"/>
      <c r="J829" s="72"/>
      <c r="K829" s="72"/>
      <c r="L829" s="72"/>
      <c r="M829" s="72"/>
      <c r="N829" s="73"/>
      <c r="O829" s="73"/>
      <c r="P829" s="73"/>
      <c r="Q829" s="72"/>
      <c r="R829" s="128"/>
      <c r="S829" s="129"/>
      <c r="T829" s="130"/>
      <c r="U829" s="129"/>
      <c r="V829" s="95"/>
      <c r="W829" s="95"/>
      <c r="X829" s="131"/>
      <c r="Y829" s="132"/>
      <c r="Z829" s="132"/>
      <c r="AA829" s="95"/>
      <c r="AB829" s="132"/>
      <c r="AC829" s="104"/>
      <c r="AD829" s="104"/>
      <c r="AE829" s="132"/>
      <c r="AF829" s="133"/>
      <c r="AG829" s="132"/>
      <c r="AH829" s="132"/>
      <c r="AI829" s="133"/>
      <c r="AJ829" s="132"/>
      <c r="AK829" s="104"/>
      <c r="AL829" s="104"/>
      <c r="AM829" s="104"/>
      <c r="AN829" s="132"/>
      <c r="AO829" s="104"/>
      <c r="AP829" s="104"/>
      <c r="AQ829" s="104"/>
      <c r="AR829" s="104"/>
      <c r="AS829" s="104"/>
      <c r="AT829" s="104"/>
      <c r="AU829" s="104"/>
      <c r="AV829" s="126"/>
      <c r="AW829" s="104"/>
      <c r="AX829" s="134"/>
      <c r="AY829" s="134"/>
      <c r="AZ829" s="134"/>
    </row>
    <row r="830">
      <c r="B830" s="135"/>
      <c r="D830" s="38"/>
      <c r="E830" s="83"/>
      <c r="F830" s="70"/>
      <c r="G830" s="71"/>
      <c r="H830" s="72"/>
      <c r="I830" s="72"/>
      <c r="J830" s="72"/>
      <c r="K830" s="72"/>
      <c r="L830" s="72"/>
      <c r="M830" s="72"/>
      <c r="N830" s="73"/>
      <c r="O830" s="73"/>
      <c r="P830" s="73"/>
      <c r="Q830" s="72"/>
      <c r="R830" s="128"/>
      <c r="S830" s="129"/>
      <c r="T830" s="130"/>
      <c r="U830" s="129"/>
      <c r="V830" s="95"/>
      <c r="W830" s="95"/>
      <c r="X830" s="131"/>
      <c r="Y830" s="132"/>
      <c r="Z830" s="132"/>
      <c r="AA830" s="95"/>
      <c r="AB830" s="132"/>
      <c r="AC830" s="104"/>
      <c r="AD830" s="104"/>
      <c r="AE830" s="132"/>
      <c r="AF830" s="133"/>
      <c r="AG830" s="132"/>
      <c r="AH830" s="132"/>
      <c r="AI830" s="133"/>
      <c r="AJ830" s="132"/>
      <c r="AK830" s="104"/>
      <c r="AL830" s="104"/>
      <c r="AM830" s="104"/>
      <c r="AN830" s="132"/>
      <c r="AO830" s="104"/>
      <c r="AP830" s="104"/>
      <c r="AQ830" s="104"/>
      <c r="AR830" s="104"/>
      <c r="AS830" s="104"/>
      <c r="AT830" s="104"/>
      <c r="AU830" s="104"/>
      <c r="AV830" s="126"/>
      <c r="AW830" s="104"/>
      <c r="AX830" s="134"/>
      <c r="AY830" s="134"/>
      <c r="AZ830" s="134"/>
    </row>
    <row r="831">
      <c r="B831" s="135"/>
      <c r="D831" s="38"/>
      <c r="E831" s="83"/>
      <c r="F831" s="70"/>
      <c r="G831" s="71"/>
      <c r="H831" s="72"/>
      <c r="I831" s="72"/>
      <c r="J831" s="72"/>
      <c r="K831" s="72"/>
      <c r="L831" s="72"/>
      <c r="M831" s="72"/>
      <c r="N831" s="73"/>
      <c r="O831" s="73"/>
      <c r="P831" s="73"/>
      <c r="Q831" s="72"/>
      <c r="R831" s="128"/>
      <c r="S831" s="129"/>
      <c r="T831" s="130"/>
      <c r="U831" s="129"/>
      <c r="V831" s="95"/>
      <c r="W831" s="95"/>
      <c r="X831" s="131"/>
      <c r="Y831" s="132"/>
      <c r="Z831" s="132"/>
      <c r="AA831" s="95"/>
      <c r="AB831" s="132"/>
      <c r="AC831" s="104"/>
      <c r="AD831" s="104"/>
      <c r="AE831" s="132"/>
      <c r="AF831" s="133"/>
      <c r="AG831" s="132"/>
      <c r="AH831" s="132"/>
      <c r="AI831" s="133"/>
      <c r="AJ831" s="132"/>
      <c r="AK831" s="104"/>
      <c r="AL831" s="104"/>
      <c r="AM831" s="104"/>
      <c r="AN831" s="132"/>
      <c r="AO831" s="104"/>
      <c r="AP831" s="104"/>
      <c r="AQ831" s="104"/>
      <c r="AR831" s="104"/>
      <c r="AS831" s="104"/>
      <c r="AT831" s="104"/>
      <c r="AU831" s="104"/>
      <c r="AV831" s="126"/>
      <c r="AW831" s="104"/>
      <c r="AX831" s="134"/>
      <c r="AY831" s="134"/>
      <c r="AZ831" s="134"/>
    </row>
    <row r="832">
      <c r="B832" s="135"/>
      <c r="D832" s="38"/>
      <c r="E832" s="83"/>
      <c r="F832" s="70"/>
      <c r="G832" s="71"/>
      <c r="H832" s="72"/>
      <c r="I832" s="72"/>
      <c r="J832" s="72"/>
      <c r="K832" s="72"/>
      <c r="L832" s="72"/>
      <c r="M832" s="72"/>
      <c r="N832" s="73"/>
      <c r="O832" s="73"/>
      <c r="P832" s="73"/>
      <c r="Q832" s="72"/>
      <c r="R832" s="128"/>
      <c r="S832" s="129"/>
      <c r="T832" s="130"/>
      <c r="U832" s="129"/>
      <c r="V832" s="95"/>
      <c r="W832" s="95"/>
      <c r="X832" s="131"/>
      <c r="Y832" s="132"/>
      <c r="Z832" s="132"/>
      <c r="AA832" s="95"/>
      <c r="AB832" s="132"/>
      <c r="AC832" s="104"/>
      <c r="AD832" s="104"/>
      <c r="AE832" s="132"/>
      <c r="AF832" s="133"/>
      <c r="AG832" s="132"/>
      <c r="AH832" s="132"/>
      <c r="AI832" s="133"/>
      <c r="AJ832" s="132"/>
      <c r="AK832" s="104"/>
      <c r="AL832" s="104"/>
      <c r="AM832" s="104"/>
      <c r="AN832" s="132"/>
      <c r="AO832" s="104"/>
      <c r="AP832" s="104"/>
      <c r="AQ832" s="104"/>
      <c r="AR832" s="104"/>
      <c r="AS832" s="104"/>
      <c r="AT832" s="104"/>
      <c r="AU832" s="104"/>
      <c r="AV832" s="126"/>
      <c r="AW832" s="104"/>
      <c r="AX832" s="134"/>
      <c r="AY832" s="134"/>
      <c r="AZ832" s="134"/>
    </row>
    <row r="833">
      <c r="B833" s="135"/>
      <c r="D833" s="38"/>
      <c r="E833" s="83"/>
      <c r="F833" s="70"/>
      <c r="G833" s="71"/>
      <c r="H833" s="72"/>
      <c r="I833" s="72"/>
      <c r="J833" s="72"/>
      <c r="K833" s="72"/>
      <c r="L833" s="72"/>
      <c r="M833" s="72"/>
      <c r="N833" s="73"/>
      <c r="O833" s="73"/>
      <c r="P833" s="73"/>
      <c r="Q833" s="72"/>
      <c r="R833" s="128"/>
      <c r="S833" s="129"/>
      <c r="T833" s="130"/>
      <c r="U833" s="129"/>
      <c r="V833" s="95"/>
      <c r="W833" s="95"/>
      <c r="X833" s="131"/>
      <c r="Y833" s="132"/>
      <c r="Z833" s="132"/>
      <c r="AA833" s="95"/>
      <c r="AB833" s="132"/>
      <c r="AC833" s="104"/>
      <c r="AD833" s="104"/>
      <c r="AE833" s="132"/>
      <c r="AF833" s="133"/>
      <c r="AG833" s="132"/>
      <c r="AH833" s="132"/>
      <c r="AI833" s="133"/>
      <c r="AJ833" s="132"/>
      <c r="AK833" s="104"/>
      <c r="AL833" s="104"/>
      <c r="AM833" s="104"/>
      <c r="AN833" s="132"/>
      <c r="AO833" s="104"/>
      <c r="AP833" s="104"/>
      <c r="AQ833" s="104"/>
      <c r="AR833" s="104"/>
      <c r="AS833" s="104"/>
      <c r="AT833" s="104"/>
      <c r="AU833" s="104"/>
      <c r="AV833" s="126"/>
      <c r="AW833" s="104"/>
      <c r="AX833" s="134"/>
      <c r="AY833" s="134"/>
      <c r="AZ833" s="134"/>
    </row>
    <row r="834">
      <c r="B834" s="135"/>
      <c r="D834" s="38"/>
      <c r="E834" s="83"/>
      <c r="F834" s="70"/>
      <c r="G834" s="71"/>
      <c r="H834" s="72"/>
      <c r="I834" s="72"/>
      <c r="J834" s="72"/>
      <c r="K834" s="72"/>
      <c r="L834" s="72"/>
      <c r="M834" s="72"/>
      <c r="N834" s="73"/>
      <c r="O834" s="73"/>
      <c r="P834" s="73"/>
      <c r="Q834" s="72"/>
      <c r="R834" s="128"/>
      <c r="S834" s="129"/>
      <c r="T834" s="130"/>
      <c r="U834" s="129"/>
      <c r="V834" s="95"/>
      <c r="W834" s="95"/>
      <c r="X834" s="131"/>
      <c r="Y834" s="132"/>
      <c r="Z834" s="132"/>
      <c r="AA834" s="95"/>
      <c r="AB834" s="132"/>
      <c r="AC834" s="104"/>
      <c r="AD834" s="104"/>
      <c r="AE834" s="132"/>
      <c r="AF834" s="133"/>
      <c r="AG834" s="132"/>
      <c r="AH834" s="132"/>
      <c r="AI834" s="133"/>
      <c r="AJ834" s="132"/>
      <c r="AK834" s="104"/>
      <c r="AL834" s="104"/>
      <c r="AM834" s="104"/>
      <c r="AN834" s="132"/>
      <c r="AO834" s="104"/>
      <c r="AP834" s="104"/>
      <c r="AQ834" s="104"/>
      <c r="AR834" s="104"/>
      <c r="AS834" s="104"/>
      <c r="AT834" s="104"/>
      <c r="AU834" s="104"/>
      <c r="AV834" s="126"/>
      <c r="AW834" s="104"/>
      <c r="AX834" s="134"/>
      <c r="AY834" s="134"/>
      <c r="AZ834" s="134"/>
    </row>
    <row r="835">
      <c r="B835" s="135"/>
      <c r="D835" s="38"/>
      <c r="E835" s="83"/>
      <c r="F835" s="70"/>
      <c r="G835" s="71"/>
      <c r="H835" s="72"/>
      <c r="I835" s="72"/>
      <c r="J835" s="72"/>
      <c r="K835" s="72"/>
      <c r="L835" s="72"/>
      <c r="M835" s="72"/>
      <c r="N835" s="73"/>
      <c r="O835" s="73"/>
      <c r="P835" s="73"/>
      <c r="Q835" s="72"/>
      <c r="R835" s="128"/>
      <c r="S835" s="129"/>
      <c r="T835" s="130"/>
      <c r="U835" s="129"/>
      <c r="V835" s="95"/>
      <c r="W835" s="95"/>
      <c r="X835" s="131"/>
      <c r="Y835" s="132"/>
      <c r="Z835" s="132"/>
      <c r="AA835" s="95"/>
      <c r="AB835" s="132"/>
      <c r="AC835" s="104"/>
      <c r="AD835" s="104"/>
      <c r="AE835" s="132"/>
      <c r="AF835" s="133"/>
      <c r="AG835" s="132"/>
      <c r="AH835" s="132"/>
      <c r="AI835" s="133"/>
      <c r="AJ835" s="132"/>
      <c r="AK835" s="104"/>
      <c r="AL835" s="104"/>
      <c r="AM835" s="104"/>
      <c r="AN835" s="132"/>
      <c r="AO835" s="104"/>
      <c r="AP835" s="104"/>
      <c r="AQ835" s="104"/>
      <c r="AR835" s="104"/>
      <c r="AS835" s="104"/>
      <c r="AT835" s="104"/>
      <c r="AU835" s="104"/>
      <c r="AV835" s="126"/>
      <c r="AW835" s="104"/>
      <c r="AX835" s="134"/>
      <c r="AY835" s="134"/>
      <c r="AZ835" s="134"/>
    </row>
    <row r="836">
      <c r="B836" s="135"/>
      <c r="D836" s="38"/>
      <c r="E836" s="83"/>
      <c r="F836" s="70"/>
      <c r="G836" s="71"/>
      <c r="H836" s="72"/>
      <c r="I836" s="72"/>
      <c r="J836" s="72"/>
      <c r="K836" s="72"/>
      <c r="L836" s="72"/>
      <c r="M836" s="72"/>
      <c r="N836" s="73"/>
      <c r="O836" s="73"/>
      <c r="P836" s="73"/>
      <c r="Q836" s="72"/>
      <c r="R836" s="128"/>
      <c r="S836" s="129"/>
      <c r="T836" s="130"/>
      <c r="U836" s="129"/>
      <c r="V836" s="95"/>
      <c r="W836" s="95"/>
      <c r="X836" s="131"/>
      <c r="Y836" s="132"/>
      <c r="Z836" s="132"/>
      <c r="AA836" s="95"/>
      <c r="AB836" s="132"/>
      <c r="AC836" s="104"/>
      <c r="AD836" s="104"/>
      <c r="AE836" s="132"/>
      <c r="AF836" s="133"/>
      <c r="AG836" s="132"/>
      <c r="AH836" s="132"/>
      <c r="AI836" s="133"/>
      <c r="AJ836" s="132"/>
      <c r="AK836" s="104"/>
      <c r="AL836" s="104"/>
      <c r="AM836" s="104"/>
      <c r="AN836" s="132"/>
      <c r="AO836" s="104"/>
      <c r="AP836" s="104"/>
      <c r="AQ836" s="104"/>
      <c r="AR836" s="104"/>
      <c r="AS836" s="104"/>
      <c r="AT836" s="104"/>
      <c r="AU836" s="104"/>
      <c r="AV836" s="126"/>
      <c r="AW836" s="104"/>
      <c r="AX836" s="134"/>
      <c r="AY836" s="134"/>
      <c r="AZ836" s="134"/>
    </row>
    <row r="837">
      <c r="B837" s="135"/>
      <c r="D837" s="38"/>
      <c r="E837" s="83"/>
      <c r="F837" s="70"/>
      <c r="G837" s="71"/>
      <c r="H837" s="72"/>
      <c r="I837" s="72"/>
      <c r="J837" s="72"/>
      <c r="K837" s="72"/>
      <c r="L837" s="72"/>
      <c r="M837" s="72"/>
      <c r="N837" s="73"/>
      <c r="O837" s="73"/>
      <c r="P837" s="73"/>
      <c r="Q837" s="72"/>
      <c r="R837" s="128"/>
      <c r="S837" s="129"/>
      <c r="T837" s="130"/>
      <c r="U837" s="129"/>
      <c r="V837" s="95"/>
      <c r="W837" s="95"/>
      <c r="X837" s="131"/>
      <c r="Y837" s="132"/>
      <c r="Z837" s="132"/>
      <c r="AA837" s="95"/>
      <c r="AB837" s="132"/>
      <c r="AC837" s="104"/>
      <c r="AD837" s="104"/>
      <c r="AE837" s="132"/>
      <c r="AF837" s="133"/>
      <c r="AG837" s="132"/>
      <c r="AH837" s="132"/>
      <c r="AI837" s="133"/>
      <c r="AJ837" s="132"/>
      <c r="AK837" s="104"/>
      <c r="AL837" s="104"/>
      <c r="AM837" s="104"/>
      <c r="AN837" s="132"/>
      <c r="AO837" s="104"/>
      <c r="AP837" s="104"/>
      <c r="AQ837" s="104"/>
      <c r="AR837" s="104"/>
      <c r="AS837" s="104"/>
      <c r="AT837" s="104"/>
      <c r="AU837" s="104"/>
      <c r="AV837" s="126"/>
      <c r="AW837" s="104"/>
      <c r="AX837" s="134"/>
      <c r="AY837" s="134"/>
      <c r="AZ837" s="134"/>
    </row>
    <row r="838">
      <c r="B838" s="135"/>
      <c r="D838" s="38"/>
      <c r="E838" s="83"/>
      <c r="F838" s="70"/>
      <c r="G838" s="71"/>
      <c r="H838" s="72"/>
      <c r="I838" s="72"/>
      <c r="J838" s="72"/>
      <c r="K838" s="72"/>
      <c r="L838" s="72"/>
      <c r="M838" s="72"/>
      <c r="N838" s="73"/>
      <c r="O838" s="73"/>
      <c r="P838" s="73"/>
      <c r="Q838" s="72"/>
      <c r="R838" s="128"/>
      <c r="S838" s="129"/>
      <c r="T838" s="130"/>
      <c r="U838" s="129"/>
      <c r="V838" s="95"/>
      <c r="W838" s="95"/>
      <c r="X838" s="131"/>
      <c r="Y838" s="132"/>
      <c r="Z838" s="132"/>
      <c r="AA838" s="95"/>
      <c r="AB838" s="132"/>
      <c r="AC838" s="104"/>
      <c r="AD838" s="104"/>
      <c r="AE838" s="132"/>
      <c r="AF838" s="133"/>
      <c r="AG838" s="132"/>
      <c r="AH838" s="132"/>
      <c r="AI838" s="133"/>
      <c r="AJ838" s="132"/>
      <c r="AK838" s="104"/>
      <c r="AL838" s="104"/>
      <c r="AM838" s="104"/>
      <c r="AN838" s="132"/>
      <c r="AO838" s="104"/>
      <c r="AP838" s="104"/>
      <c r="AQ838" s="104"/>
      <c r="AR838" s="104"/>
      <c r="AS838" s="104"/>
      <c r="AT838" s="104"/>
      <c r="AU838" s="104"/>
      <c r="AV838" s="126"/>
      <c r="AW838" s="104"/>
      <c r="AX838" s="134"/>
      <c r="AY838" s="134"/>
      <c r="AZ838" s="134"/>
    </row>
    <row r="839">
      <c r="B839" s="135"/>
      <c r="D839" s="38"/>
      <c r="E839" s="83"/>
      <c r="F839" s="70"/>
      <c r="G839" s="71"/>
      <c r="H839" s="72"/>
      <c r="I839" s="72"/>
      <c r="J839" s="72"/>
      <c r="K839" s="72"/>
      <c r="L839" s="72"/>
      <c r="M839" s="72"/>
      <c r="N839" s="73"/>
      <c r="O839" s="73"/>
      <c r="P839" s="73"/>
      <c r="Q839" s="72"/>
      <c r="R839" s="128"/>
      <c r="S839" s="129"/>
      <c r="T839" s="130"/>
      <c r="U839" s="129"/>
      <c r="V839" s="95"/>
      <c r="W839" s="95"/>
      <c r="X839" s="131"/>
      <c r="Y839" s="132"/>
      <c r="Z839" s="132"/>
      <c r="AA839" s="95"/>
      <c r="AB839" s="132"/>
      <c r="AC839" s="104"/>
      <c r="AD839" s="104"/>
      <c r="AE839" s="132"/>
      <c r="AF839" s="133"/>
      <c r="AG839" s="132"/>
      <c r="AH839" s="132"/>
      <c r="AI839" s="133"/>
      <c r="AJ839" s="132"/>
      <c r="AK839" s="104"/>
      <c r="AL839" s="104"/>
      <c r="AM839" s="104"/>
      <c r="AN839" s="132"/>
      <c r="AO839" s="104"/>
      <c r="AP839" s="104"/>
      <c r="AQ839" s="104"/>
      <c r="AR839" s="104"/>
      <c r="AS839" s="104"/>
      <c r="AT839" s="104"/>
      <c r="AU839" s="104"/>
      <c r="AV839" s="126"/>
      <c r="AW839" s="104"/>
      <c r="AX839" s="134"/>
      <c r="AY839" s="134"/>
      <c r="AZ839" s="134"/>
    </row>
    <row r="840">
      <c r="B840" s="135"/>
      <c r="D840" s="38"/>
      <c r="E840" s="83"/>
      <c r="F840" s="70"/>
      <c r="G840" s="71"/>
      <c r="H840" s="72"/>
      <c r="I840" s="72"/>
      <c r="J840" s="72"/>
      <c r="K840" s="72"/>
      <c r="L840" s="72"/>
      <c r="M840" s="72"/>
      <c r="N840" s="73"/>
      <c r="O840" s="73"/>
      <c r="P840" s="73"/>
      <c r="Q840" s="72"/>
      <c r="R840" s="128"/>
      <c r="S840" s="129"/>
      <c r="T840" s="130"/>
      <c r="U840" s="129"/>
      <c r="V840" s="95"/>
      <c r="W840" s="95"/>
      <c r="X840" s="131"/>
      <c r="Y840" s="132"/>
      <c r="Z840" s="132"/>
      <c r="AA840" s="95"/>
      <c r="AB840" s="132"/>
      <c r="AC840" s="104"/>
      <c r="AD840" s="104"/>
      <c r="AE840" s="132"/>
      <c r="AF840" s="133"/>
      <c r="AG840" s="132"/>
      <c r="AH840" s="132"/>
      <c r="AI840" s="133"/>
      <c r="AJ840" s="132"/>
      <c r="AK840" s="104"/>
      <c r="AL840" s="104"/>
      <c r="AM840" s="104"/>
      <c r="AN840" s="132"/>
      <c r="AO840" s="104"/>
      <c r="AP840" s="104"/>
      <c r="AQ840" s="104"/>
      <c r="AR840" s="104"/>
      <c r="AS840" s="104"/>
      <c r="AT840" s="104"/>
      <c r="AU840" s="104"/>
      <c r="AV840" s="126"/>
      <c r="AW840" s="104"/>
      <c r="AX840" s="134"/>
      <c r="AY840" s="134"/>
      <c r="AZ840" s="134"/>
    </row>
    <row r="841">
      <c r="B841" s="135"/>
      <c r="D841" s="38"/>
      <c r="E841" s="83"/>
      <c r="F841" s="70"/>
      <c r="G841" s="71"/>
      <c r="H841" s="72"/>
      <c r="I841" s="72"/>
      <c r="J841" s="72"/>
      <c r="K841" s="72"/>
      <c r="L841" s="72"/>
      <c r="M841" s="72"/>
      <c r="N841" s="73"/>
      <c r="O841" s="73"/>
      <c r="P841" s="73"/>
      <c r="Q841" s="72"/>
      <c r="R841" s="128"/>
      <c r="S841" s="129"/>
      <c r="T841" s="130"/>
      <c r="U841" s="129"/>
      <c r="V841" s="95"/>
      <c r="W841" s="95"/>
      <c r="X841" s="131"/>
      <c r="Y841" s="132"/>
      <c r="Z841" s="132"/>
      <c r="AA841" s="95"/>
      <c r="AB841" s="132"/>
      <c r="AC841" s="104"/>
      <c r="AD841" s="104"/>
      <c r="AE841" s="132"/>
      <c r="AF841" s="133"/>
      <c r="AG841" s="132"/>
      <c r="AH841" s="132"/>
      <c r="AI841" s="133"/>
      <c r="AJ841" s="132"/>
      <c r="AK841" s="104"/>
      <c r="AL841" s="104"/>
      <c r="AM841" s="104"/>
      <c r="AN841" s="132"/>
      <c r="AO841" s="104"/>
      <c r="AP841" s="104"/>
      <c r="AQ841" s="104"/>
      <c r="AR841" s="104"/>
      <c r="AS841" s="104"/>
      <c r="AT841" s="104"/>
      <c r="AU841" s="104"/>
      <c r="AV841" s="126"/>
      <c r="AW841" s="104"/>
      <c r="AX841" s="134"/>
      <c r="AY841" s="134"/>
      <c r="AZ841" s="134"/>
    </row>
    <row r="842">
      <c r="B842" s="135"/>
      <c r="D842" s="38"/>
      <c r="E842" s="83"/>
      <c r="F842" s="70"/>
      <c r="G842" s="71"/>
      <c r="H842" s="72"/>
      <c r="I842" s="72"/>
      <c r="J842" s="72"/>
      <c r="K842" s="72"/>
      <c r="L842" s="72"/>
      <c r="M842" s="72"/>
      <c r="N842" s="73"/>
      <c r="O842" s="73"/>
      <c r="P842" s="73"/>
      <c r="Q842" s="72"/>
      <c r="R842" s="128"/>
      <c r="S842" s="129"/>
      <c r="T842" s="130"/>
      <c r="U842" s="129"/>
      <c r="V842" s="95"/>
      <c r="W842" s="95"/>
      <c r="X842" s="131"/>
      <c r="Y842" s="132"/>
      <c r="Z842" s="132"/>
      <c r="AA842" s="95"/>
      <c r="AB842" s="132"/>
      <c r="AC842" s="104"/>
      <c r="AD842" s="104"/>
      <c r="AE842" s="132"/>
      <c r="AF842" s="133"/>
      <c r="AG842" s="132"/>
      <c r="AH842" s="132"/>
      <c r="AI842" s="133"/>
      <c r="AJ842" s="132"/>
      <c r="AK842" s="104"/>
      <c r="AL842" s="104"/>
      <c r="AM842" s="104"/>
      <c r="AN842" s="132"/>
      <c r="AO842" s="104"/>
      <c r="AP842" s="104"/>
      <c r="AQ842" s="104"/>
      <c r="AR842" s="104"/>
      <c r="AS842" s="104"/>
      <c r="AT842" s="104"/>
      <c r="AU842" s="104"/>
      <c r="AV842" s="126"/>
      <c r="AW842" s="104"/>
      <c r="AX842" s="134"/>
      <c r="AY842" s="134"/>
      <c r="AZ842" s="134"/>
    </row>
    <row r="843">
      <c r="B843" s="135"/>
      <c r="D843" s="38"/>
      <c r="E843" s="83"/>
      <c r="F843" s="70"/>
      <c r="G843" s="71"/>
      <c r="H843" s="72"/>
      <c r="I843" s="72"/>
      <c r="J843" s="72"/>
      <c r="K843" s="72"/>
      <c r="L843" s="72"/>
      <c r="M843" s="72"/>
      <c r="N843" s="73"/>
      <c r="O843" s="73"/>
      <c r="P843" s="73"/>
      <c r="Q843" s="72"/>
      <c r="R843" s="128"/>
      <c r="S843" s="129"/>
      <c r="T843" s="130"/>
      <c r="U843" s="129"/>
      <c r="V843" s="95"/>
      <c r="W843" s="95"/>
      <c r="X843" s="131"/>
      <c r="Y843" s="132"/>
      <c r="Z843" s="132"/>
      <c r="AA843" s="95"/>
      <c r="AB843" s="132"/>
      <c r="AC843" s="104"/>
      <c r="AD843" s="104"/>
      <c r="AE843" s="132"/>
      <c r="AF843" s="133"/>
      <c r="AG843" s="132"/>
      <c r="AH843" s="132"/>
      <c r="AI843" s="133"/>
      <c r="AJ843" s="132"/>
      <c r="AK843" s="104"/>
      <c r="AL843" s="104"/>
      <c r="AM843" s="104"/>
      <c r="AN843" s="132"/>
      <c r="AO843" s="104"/>
      <c r="AP843" s="104"/>
      <c r="AQ843" s="104"/>
      <c r="AR843" s="104"/>
      <c r="AS843" s="104"/>
      <c r="AT843" s="104"/>
      <c r="AU843" s="104"/>
      <c r="AV843" s="126"/>
      <c r="AW843" s="104"/>
      <c r="AX843" s="134"/>
      <c r="AY843" s="134"/>
      <c r="AZ843" s="134"/>
    </row>
    <row r="844">
      <c r="B844" s="135"/>
      <c r="D844" s="38"/>
      <c r="E844" s="83"/>
      <c r="F844" s="70"/>
      <c r="G844" s="71"/>
      <c r="H844" s="72"/>
      <c r="I844" s="72"/>
      <c r="J844" s="72"/>
      <c r="K844" s="72"/>
      <c r="L844" s="72"/>
      <c r="M844" s="72"/>
      <c r="N844" s="73"/>
      <c r="O844" s="73"/>
      <c r="P844" s="73"/>
      <c r="Q844" s="72"/>
      <c r="R844" s="128"/>
      <c r="S844" s="129"/>
      <c r="T844" s="130"/>
      <c r="U844" s="129"/>
      <c r="V844" s="95"/>
      <c r="W844" s="95"/>
      <c r="X844" s="131"/>
      <c r="Y844" s="132"/>
      <c r="Z844" s="132"/>
      <c r="AA844" s="95"/>
      <c r="AB844" s="132"/>
      <c r="AC844" s="104"/>
      <c r="AD844" s="104"/>
      <c r="AE844" s="132"/>
      <c r="AF844" s="133"/>
      <c r="AG844" s="132"/>
      <c r="AH844" s="132"/>
      <c r="AI844" s="133"/>
      <c r="AJ844" s="132"/>
      <c r="AK844" s="104"/>
      <c r="AL844" s="104"/>
      <c r="AM844" s="104"/>
      <c r="AN844" s="132"/>
      <c r="AO844" s="104"/>
      <c r="AP844" s="104"/>
      <c r="AQ844" s="104"/>
      <c r="AR844" s="104"/>
      <c r="AS844" s="104"/>
      <c r="AT844" s="104"/>
      <c r="AU844" s="104"/>
      <c r="AV844" s="126"/>
      <c r="AW844" s="104"/>
      <c r="AX844" s="134"/>
      <c r="AY844" s="134"/>
      <c r="AZ844" s="134"/>
    </row>
    <row r="845">
      <c r="B845" s="135"/>
      <c r="D845" s="38"/>
      <c r="E845" s="83"/>
      <c r="F845" s="70"/>
      <c r="G845" s="71"/>
      <c r="H845" s="72"/>
      <c r="I845" s="72"/>
      <c r="J845" s="72"/>
      <c r="K845" s="72"/>
      <c r="L845" s="72"/>
      <c r="M845" s="72"/>
      <c r="N845" s="73"/>
      <c r="O845" s="73"/>
      <c r="P845" s="73"/>
      <c r="Q845" s="72"/>
      <c r="R845" s="128"/>
      <c r="S845" s="129"/>
      <c r="T845" s="130"/>
      <c r="U845" s="129"/>
      <c r="V845" s="95"/>
      <c r="W845" s="95"/>
      <c r="X845" s="131"/>
      <c r="Y845" s="132"/>
      <c r="Z845" s="132"/>
      <c r="AA845" s="95"/>
      <c r="AB845" s="132"/>
      <c r="AC845" s="104"/>
      <c r="AD845" s="104"/>
      <c r="AE845" s="132"/>
      <c r="AF845" s="133"/>
      <c r="AG845" s="132"/>
      <c r="AH845" s="132"/>
      <c r="AI845" s="133"/>
      <c r="AJ845" s="132"/>
      <c r="AK845" s="104"/>
      <c r="AL845" s="104"/>
      <c r="AM845" s="104"/>
      <c r="AN845" s="132"/>
      <c r="AO845" s="104"/>
      <c r="AP845" s="104"/>
      <c r="AQ845" s="104"/>
      <c r="AR845" s="104"/>
      <c r="AS845" s="104"/>
      <c r="AT845" s="104"/>
      <c r="AU845" s="104"/>
      <c r="AV845" s="126"/>
      <c r="AW845" s="104"/>
      <c r="AX845" s="134"/>
      <c r="AY845" s="134"/>
      <c r="AZ845" s="134"/>
    </row>
    <row r="846">
      <c r="B846" s="135"/>
      <c r="D846" s="38"/>
      <c r="E846" s="83"/>
      <c r="F846" s="70"/>
      <c r="G846" s="71"/>
      <c r="H846" s="72"/>
      <c r="I846" s="72"/>
      <c r="J846" s="72"/>
      <c r="K846" s="72"/>
      <c r="L846" s="72"/>
      <c r="M846" s="72"/>
      <c r="N846" s="73"/>
      <c r="O846" s="73"/>
      <c r="P846" s="73"/>
      <c r="Q846" s="72"/>
      <c r="R846" s="128"/>
      <c r="S846" s="129"/>
      <c r="T846" s="130"/>
      <c r="U846" s="129"/>
      <c r="V846" s="95"/>
      <c r="W846" s="95"/>
      <c r="X846" s="131"/>
      <c r="Y846" s="132"/>
      <c r="Z846" s="132"/>
      <c r="AA846" s="95"/>
      <c r="AB846" s="132"/>
      <c r="AC846" s="104"/>
      <c r="AD846" s="104"/>
      <c r="AE846" s="132"/>
      <c r="AF846" s="133"/>
      <c r="AG846" s="132"/>
      <c r="AH846" s="132"/>
      <c r="AI846" s="133"/>
      <c r="AJ846" s="132"/>
      <c r="AK846" s="104"/>
      <c r="AL846" s="104"/>
      <c r="AM846" s="104"/>
      <c r="AN846" s="132"/>
      <c r="AO846" s="104"/>
      <c r="AP846" s="104"/>
      <c r="AQ846" s="104"/>
      <c r="AR846" s="104"/>
      <c r="AS846" s="104"/>
      <c r="AT846" s="104"/>
      <c r="AU846" s="104"/>
      <c r="AV846" s="126"/>
      <c r="AW846" s="104"/>
      <c r="AX846" s="134"/>
      <c r="AY846" s="134"/>
      <c r="AZ846" s="134"/>
    </row>
    <row r="847">
      <c r="B847" s="135"/>
      <c r="D847" s="38"/>
      <c r="E847" s="83"/>
      <c r="F847" s="70"/>
      <c r="G847" s="71"/>
      <c r="H847" s="72"/>
      <c r="I847" s="72"/>
      <c r="J847" s="72"/>
      <c r="K847" s="72"/>
      <c r="L847" s="72"/>
      <c r="M847" s="72"/>
      <c r="N847" s="73"/>
      <c r="O847" s="73"/>
      <c r="P847" s="73"/>
      <c r="Q847" s="72"/>
      <c r="R847" s="128"/>
      <c r="S847" s="129"/>
      <c r="T847" s="130"/>
      <c r="U847" s="129"/>
      <c r="V847" s="95"/>
      <c r="W847" s="95"/>
      <c r="X847" s="131"/>
      <c r="Y847" s="132"/>
      <c r="Z847" s="132"/>
      <c r="AA847" s="95"/>
      <c r="AB847" s="132"/>
      <c r="AC847" s="104"/>
      <c r="AD847" s="104"/>
      <c r="AE847" s="132"/>
      <c r="AF847" s="133"/>
      <c r="AG847" s="132"/>
      <c r="AH847" s="132"/>
      <c r="AI847" s="133"/>
      <c r="AJ847" s="132"/>
      <c r="AK847" s="104"/>
      <c r="AL847" s="104"/>
      <c r="AM847" s="104"/>
      <c r="AN847" s="132"/>
      <c r="AO847" s="104"/>
      <c r="AP847" s="104"/>
      <c r="AQ847" s="104"/>
      <c r="AR847" s="104"/>
      <c r="AS847" s="104"/>
      <c r="AT847" s="104"/>
      <c r="AU847" s="104"/>
      <c r="AV847" s="126"/>
      <c r="AW847" s="104"/>
      <c r="AX847" s="134"/>
      <c r="AY847" s="134"/>
      <c r="AZ847" s="134"/>
    </row>
    <row r="848">
      <c r="B848" s="135"/>
      <c r="D848" s="38"/>
      <c r="E848" s="83"/>
      <c r="F848" s="70"/>
      <c r="G848" s="71"/>
      <c r="H848" s="72"/>
      <c r="I848" s="72"/>
      <c r="J848" s="72"/>
      <c r="K848" s="72"/>
      <c r="L848" s="72"/>
      <c r="M848" s="72"/>
      <c r="N848" s="73"/>
      <c r="O848" s="73"/>
      <c r="P848" s="73"/>
      <c r="Q848" s="72"/>
      <c r="R848" s="128"/>
      <c r="S848" s="129"/>
      <c r="T848" s="130"/>
      <c r="U848" s="129"/>
      <c r="V848" s="95"/>
      <c r="W848" s="95"/>
      <c r="X848" s="131"/>
      <c r="Y848" s="132"/>
      <c r="Z848" s="132"/>
      <c r="AA848" s="95"/>
      <c r="AB848" s="132"/>
      <c r="AC848" s="104"/>
      <c r="AD848" s="104"/>
      <c r="AE848" s="132"/>
      <c r="AF848" s="133"/>
      <c r="AG848" s="132"/>
      <c r="AH848" s="132"/>
      <c r="AI848" s="133"/>
      <c r="AJ848" s="132"/>
      <c r="AK848" s="104"/>
      <c r="AL848" s="104"/>
      <c r="AM848" s="104"/>
      <c r="AN848" s="132"/>
      <c r="AO848" s="104"/>
      <c r="AP848" s="104"/>
      <c r="AQ848" s="104"/>
      <c r="AR848" s="104"/>
      <c r="AS848" s="104"/>
      <c r="AT848" s="104"/>
      <c r="AU848" s="104"/>
      <c r="AV848" s="126"/>
      <c r="AW848" s="104"/>
      <c r="AX848" s="134"/>
      <c r="AY848" s="134"/>
      <c r="AZ848" s="134"/>
    </row>
    <row r="849">
      <c r="B849" s="135"/>
      <c r="D849" s="38"/>
      <c r="E849" s="83"/>
      <c r="F849" s="70"/>
      <c r="G849" s="71"/>
      <c r="H849" s="72"/>
      <c r="I849" s="72"/>
      <c r="J849" s="72"/>
      <c r="K849" s="72"/>
      <c r="L849" s="72"/>
      <c r="M849" s="72"/>
      <c r="N849" s="73"/>
      <c r="O849" s="73"/>
      <c r="P849" s="73"/>
      <c r="Q849" s="72"/>
      <c r="R849" s="128"/>
      <c r="S849" s="129"/>
      <c r="T849" s="130"/>
      <c r="U849" s="129"/>
      <c r="V849" s="95"/>
      <c r="W849" s="95"/>
      <c r="X849" s="131"/>
      <c r="Y849" s="132"/>
      <c r="Z849" s="132"/>
      <c r="AA849" s="95"/>
      <c r="AB849" s="132"/>
      <c r="AC849" s="104"/>
      <c r="AD849" s="104"/>
      <c r="AE849" s="132"/>
      <c r="AF849" s="133"/>
      <c r="AG849" s="132"/>
      <c r="AH849" s="132"/>
      <c r="AI849" s="133"/>
      <c r="AJ849" s="132"/>
      <c r="AK849" s="104"/>
      <c r="AL849" s="104"/>
      <c r="AM849" s="104"/>
      <c r="AN849" s="132"/>
      <c r="AO849" s="104"/>
      <c r="AP849" s="104"/>
      <c r="AQ849" s="104"/>
      <c r="AR849" s="104"/>
      <c r="AS849" s="104"/>
      <c r="AT849" s="104"/>
      <c r="AU849" s="104"/>
      <c r="AV849" s="126"/>
      <c r="AW849" s="104"/>
      <c r="AX849" s="134"/>
      <c r="AY849" s="134"/>
      <c r="AZ849" s="134"/>
    </row>
    <row r="850">
      <c r="B850" s="135"/>
      <c r="D850" s="38"/>
      <c r="E850" s="83"/>
      <c r="F850" s="70"/>
      <c r="G850" s="71"/>
      <c r="H850" s="72"/>
      <c r="I850" s="72"/>
      <c r="J850" s="72"/>
      <c r="K850" s="72"/>
      <c r="L850" s="72"/>
      <c r="M850" s="72"/>
      <c r="N850" s="73"/>
      <c r="O850" s="73"/>
      <c r="P850" s="73"/>
      <c r="Q850" s="72"/>
      <c r="R850" s="128"/>
      <c r="S850" s="129"/>
      <c r="T850" s="130"/>
      <c r="U850" s="129"/>
      <c r="V850" s="95"/>
      <c r="W850" s="95"/>
      <c r="X850" s="131"/>
      <c r="Y850" s="132"/>
      <c r="Z850" s="132"/>
      <c r="AA850" s="95"/>
      <c r="AB850" s="132"/>
      <c r="AC850" s="104"/>
      <c r="AD850" s="104"/>
      <c r="AE850" s="132"/>
      <c r="AF850" s="133"/>
      <c r="AG850" s="132"/>
      <c r="AH850" s="132"/>
      <c r="AI850" s="133"/>
      <c r="AJ850" s="132"/>
      <c r="AK850" s="104"/>
      <c r="AL850" s="104"/>
      <c r="AM850" s="104"/>
      <c r="AN850" s="132"/>
      <c r="AO850" s="104"/>
      <c r="AP850" s="104"/>
      <c r="AQ850" s="104"/>
      <c r="AR850" s="104"/>
      <c r="AS850" s="104"/>
      <c r="AT850" s="104"/>
      <c r="AU850" s="104"/>
      <c r="AV850" s="126"/>
      <c r="AW850" s="104"/>
      <c r="AX850" s="134"/>
      <c r="AY850" s="134"/>
      <c r="AZ850" s="134"/>
    </row>
    <row r="851">
      <c r="B851" s="135"/>
      <c r="D851" s="38"/>
      <c r="E851" s="83"/>
      <c r="F851" s="70"/>
      <c r="G851" s="71"/>
      <c r="H851" s="72"/>
      <c r="I851" s="72"/>
      <c r="J851" s="72"/>
      <c r="K851" s="72"/>
      <c r="L851" s="72"/>
      <c r="M851" s="72"/>
      <c r="N851" s="73"/>
      <c r="O851" s="73"/>
      <c r="P851" s="73"/>
      <c r="Q851" s="72"/>
      <c r="R851" s="128"/>
      <c r="S851" s="129"/>
      <c r="T851" s="130"/>
      <c r="U851" s="129"/>
      <c r="V851" s="95"/>
      <c r="W851" s="95"/>
      <c r="X851" s="131"/>
      <c r="Y851" s="132"/>
      <c r="Z851" s="132"/>
      <c r="AA851" s="95"/>
      <c r="AB851" s="132"/>
      <c r="AC851" s="104"/>
      <c r="AD851" s="104"/>
      <c r="AE851" s="132"/>
      <c r="AF851" s="133"/>
      <c r="AG851" s="132"/>
      <c r="AH851" s="132"/>
      <c r="AI851" s="133"/>
      <c r="AJ851" s="132"/>
      <c r="AK851" s="104"/>
      <c r="AL851" s="104"/>
      <c r="AM851" s="104"/>
      <c r="AN851" s="132"/>
      <c r="AO851" s="104"/>
      <c r="AP851" s="104"/>
      <c r="AQ851" s="104"/>
      <c r="AR851" s="104"/>
      <c r="AS851" s="104"/>
      <c r="AT851" s="104"/>
      <c r="AU851" s="104"/>
      <c r="AV851" s="126"/>
      <c r="AW851" s="104"/>
      <c r="AX851" s="134"/>
      <c r="AY851" s="134"/>
      <c r="AZ851" s="134"/>
    </row>
    <row r="852">
      <c r="B852" s="135"/>
      <c r="D852" s="38"/>
      <c r="E852" s="83"/>
      <c r="F852" s="70"/>
      <c r="G852" s="71"/>
      <c r="H852" s="72"/>
      <c r="I852" s="72"/>
      <c r="J852" s="72"/>
      <c r="K852" s="72"/>
      <c r="L852" s="72"/>
      <c r="M852" s="72"/>
      <c r="N852" s="73"/>
      <c r="O852" s="73"/>
      <c r="P852" s="73"/>
      <c r="Q852" s="72"/>
      <c r="R852" s="128"/>
      <c r="S852" s="129"/>
      <c r="T852" s="130"/>
      <c r="U852" s="129"/>
      <c r="V852" s="95"/>
      <c r="W852" s="95"/>
      <c r="X852" s="131"/>
      <c r="Y852" s="132"/>
      <c r="Z852" s="132"/>
      <c r="AA852" s="95"/>
      <c r="AB852" s="132"/>
      <c r="AC852" s="104"/>
      <c r="AD852" s="104"/>
      <c r="AE852" s="132"/>
      <c r="AF852" s="133"/>
      <c r="AG852" s="132"/>
      <c r="AH852" s="132"/>
      <c r="AI852" s="133"/>
      <c r="AJ852" s="132"/>
      <c r="AK852" s="104"/>
      <c r="AL852" s="104"/>
      <c r="AM852" s="104"/>
      <c r="AN852" s="132"/>
      <c r="AO852" s="104"/>
      <c r="AP852" s="104"/>
      <c r="AQ852" s="104"/>
      <c r="AR852" s="104"/>
      <c r="AS852" s="104"/>
      <c r="AT852" s="104"/>
      <c r="AU852" s="104"/>
      <c r="AV852" s="126"/>
      <c r="AW852" s="104"/>
      <c r="AX852" s="134"/>
      <c r="AY852" s="134"/>
      <c r="AZ852" s="134"/>
    </row>
    <row r="853">
      <c r="B853" s="135"/>
      <c r="D853" s="38"/>
      <c r="E853" s="83"/>
      <c r="F853" s="70"/>
      <c r="G853" s="71"/>
      <c r="H853" s="72"/>
      <c r="I853" s="72"/>
      <c r="J853" s="72"/>
      <c r="K853" s="72"/>
      <c r="L853" s="72"/>
      <c r="M853" s="72"/>
      <c r="N853" s="73"/>
      <c r="O853" s="73"/>
      <c r="P853" s="73"/>
      <c r="Q853" s="72"/>
      <c r="R853" s="128"/>
      <c r="S853" s="129"/>
      <c r="T853" s="130"/>
      <c r="U853" s="129"/>
      <c r="V853" s="95"/>
      <c r="W853" s="95"/>
      <c r="X853" s="131"/>
      <c r="Y853" s="132"/>
      <c r="Z853" s="132"/>
      <c r="AA853" s="95"/>
      <c r="AB853" s="132"/>
      <c r="AC853" s="104"/>
      <c r="AD853" s="104"/>
      <c r="AE853" s="132"/>
      <c r="AF853" s="133"/>
      <c r="AG853" s="132"/>
      <c r="AH853" s="132"/>
      <c r="AI853" s="133"/>
      <c r="AJ853" s="132"/>
      <c r="AK853" s="104"/>
      <c r="AL853" s="104"/>
      <c r="AM853" s="104"/>
      <c r="AN853" s="132"/>
      <c r="AO853" s="104"/>
      <c r="AP853" s="104"/>
      <c r="AQ853" s="104"/>
      <c r="AR853" s="104"/>
      <c r="AS853" s="104"/>
      <c r="AT853" s="104"/>
      <c r="AU853" s="104"/>
      <c r="AV853" s="126"/>
      <c r="AW853" s="104"/>
      <c r="AX853" s="134"/>
      <c r="AY853" s="134"/>
      <c r="AZ853" s="134"/>
    </row>
    <row r="854">
      <c r="B854" s="135"/>
      <c r="D854" s="38"/>
      <c r="E854" s="83"/>
      <c r="F854" s="70"/>
      <c r="G854" s="71"/>
      <c r="H854" s="72"/>
      <c r="I854" s="72"/>
      <c r="J854" s="72"/>
      <c r="K854" s="72"/>
      <c r="L854" s="72"/>
      <c r="M854" s="72"/>
      <c r="N854" s="73"/>
      <c r="O854" s="73"/>
      <c r="P854" s="73"/>
      <c r="Q854" s="72"/>
      <c r="R854" s="128"/>
      <c r="S854" s="129"/>
      <c r="T854" s="130"/>
      <c r="U854" s="129"/>
      <c r="V854" s="95"/>
      <c r="W854" s="95"/>
      <c r="X854" s="131"/>
      <c r="Y854" s="132"/>
      <c r="Z854" s="132"/>
      <c r="AA854" s="95"/>
      <c r="AB854" s="132"/>
      <c r="AC854" s="104"/>
      <c r="AD854" s="104"/>
      <c r="AE854" s="132"/>
      <c r="AF854" s="133"/>
      <c r="AG854" s="132"/>
      <c r="AH854" s="132"/>
      <c r="AI854" s="133"/>
      <c r="AJ854" s="132"/>
      <c r="AK854" s="104"/>
      <c r="AL854" s="104"/>
      <c r="AM854" s="104"/>
      <c r="AN854" s="132"/>
      <c r="AO854" s="104"/>
      <c r="AP854" s="104"/>
      <c r="AQ854" s="104"/>
      <c r="AR854" s="104"/>
      <c r="AS854" s="104"/>
      <c r="AT854" s="104"/>
      <c r="AU854" s="104"/>
      <c r="AV854" s="126"/>
      <c r="AW854" s="104"/>
      <c r="AX854" s="134"/>
      <c r="AY854" s="134"/>
      <c r="AZ854" s="134"/>
    </row>
    <row r="855">
      <c r="B855" s="135"/>
      <c r="D855" s="38"/>
      <c r="E855" s="83"/>
      <c r="F855" s="70"/>
      <c r="G855" s="71"/>
      <c r="H855" s="72"/>
      <c r="I855" s="72"/>
      <c r="J855" s="72"/>
      <c r="K855" s="72"/>
      <c r="L855" s="72"/>
      <c r="M855" s="72"/>
      <c r="N855" s="73"/>
      <c r="O855" s="73"/>
      <c r="P855" s="73"/>
      <c r="Q855" s="72"/>
      <c r="R855" s="128"/>
      <c r="S855" s="129"/>
      <c r="T855" s="130"/>
      <c r="U855" s="129"/>
      <c r="V855" s="95"/>
      <c r="W855" s="95"/>
      <c r="X855" s="131"/>
      <c r="Y855" s="132"/>
      <c r="Z855" s="132"/>
      <c r="AA855" s="95"/>
      <c r="AB855" s="132"/>
      <c r="AC855" s="104"/>
      <c r="AD855" s="104"/>
      <c r="AE855" s="132"/>
      <c r="AF855" s="133"/>
      <c r="AG855" s="132"/>
      <c r="AH855" s="132"/>
      <c r="AI855" s="133"/>
      <c r="AJ855" s="132"/>
      <c r="AK855" s="104"/>
      <c r="AL855" s="104"/>
      <c r="AM855" s="104"/>
      <c r="AN855" s="132"/>
      <c r="AO855" s="104"/>
      <c r="AP855" s="104"/>
      <c r="AQ855" s="104"/>
      <c r="AR855" s="104"/>
      <c r="AS855" s="104"/>
      <c r="AT855" s="104"/>
      <c r="AU855" s="104"/>
      <c r="AV855" s="126"/>
      <c r="AW855" s="104"/>
      <c r="AX855" s="134"/>
      <c r="AY855" s="134"/>
      <c r="AZ855" s="134"/>
    </row>
    <row r="856">
      <c r="B856" s="135"/>
      <c r="D856" s="38"/>
      <c r="E856" s="83"/>
      <c r="F856" s="70"/>
      <c r="G856" s="71"/>
      <c r="H856" s="72"/>
      <c r="I856" s="72"/>
      <c r="J856" s="72"/>
      <c r="K856" s="72"/>
      <c r="L856" s="72"/>
      <c r="M856" s="72"/>
      <c r="N856" s="73"/>
      <c r="O856" s="73"/>
      <c r="P856" s="73"/>
      <c r="Q856" s="72"/>
      <c r="R856" s="128"/>
      <c r="S856" s="129"/>
      <c r="T856" s="130"/>
      <c r="U856" s="129"/>
      <c r="V856" s="95"/>
      <c r="W856" s="95"/>
      <c r="X856" s="131"/>
      <c r="Y856" s="132"/>
      <c r="Z856" s="132"/>
      <c r="AA856" s="95"/>
      <c r="AB856" s="132"/>
      <c r="AC856" s="104"/>
      <c r="AD856" s="104"/>
      <c r="AE856" s="132"/>
      <c r="AF856" s="133"/>
      <c r="AG856" s="132"/>
      <c r="AH856" s="132"/>
      <c r="AI856" s="133"/>
      <c r="AJ856" s="132"/>
      <c r="AK856" s="104"/>
      <c r="AL856" s="104"/>
      <c r="AM856" s="104"/>
      <c r="AN856" s="132"/>
      <c r="AO856" s="104"/>
      <c r="AP856" s="104"/>
      <c r="AQ856" s="104"/>
      <c r="AR856" s="104"/>
      <c r="AS856" s="104"/>
      <c r="AT856" s="104"/>
      <c r="AU856" s="104"/>
      <c r="AV856" s="126"/>
      <c r="AW856" s="104"/>
      <c r="AX856" s="134"/>
      <c r="AY856" s="134"/>
      <c r="AZ856" s="134"/>
    </row>
    <row r="857">
      <c r="B857" s="135"/>
      <c r="D857" s="38"/>
      <c r="E857" s="83"/>
      <c r="F857" s="70"/>
      <c r="G857" s="71"/>
      <c r="H857" s="72"/>
      <c r="I857" s="72"/>
      <c r="J857" s="72"/>
      <c r="K857" s="72"/>
      <c r="L857" s="72"/>
      <c r="M857" s="72"/>
      <c r="N857" s="73"/>
      <c r="O857" s="73"/>
      <c r="P857" s="73"/>
      <c r="Q857" s="72"/>
      <c r="R857" s="128"/>
      <c r="S857" s="129"/>
      <c r="T857" s="130"/>
      <c r="U857" s="129"/>
      <c r="V857" s="95"/>
      <c r="W857" s="95"/>
      <c r="X857" s="131"/>
      <c r="Y857" s="132"/>
      <c r="Z857" s="132"/>
      <c r="AA857" s="95"/>
      <c r="AB857" s="132"/>
      <c r="AC857" s="104"/>
      <c r="AD857" s="104"/>
      <c r="AE857" s="132"/>
      <c r="AF857" s="133"/>
      <c r="AG857" s="132"/>
      <c r="AH857" s="132"/>
      <c r="AI857" s="133"/>
      <c r="AJ857" s="132"/>
      <c r="AK857" s="104"/>
      <c r="AL857" s="104"/>
      <c r="AM857" s="104"/>
      <c r="AN857" s="132"/>
      <c r="AO857" s="104"/>
      <c r="AP857" s="104"/>
      <c r="AQ857" s="104"/>
      <c r="AR857" s="104"/>
      <c r="AS857" s="104"/>
      <c r="AT857" s="104"/>
      <c r="AU857" s="104"/>
      <c r="AV857" s="126"/>
      <c r="AW857" s="104"/>
      <c r="AX857" s="134"/>
      <c r="AY857" s="134"/>
      <c r="AZ857" s="134"/>
    </row>
    <row r="858">
      <c r="B858" s="135"/>
      <c r="D858" s="38"/>
      <c r="E858" s="83"/>
      <c r="F858" s="70"/>
      <c r="G858" s="71"/>
      <c r="H858" s="72"/>
      <c r="I858" s="72"/>
      <c r="J858" s="72"/>
      <c r="K858" s="72"/>
      <c r="L858" s="72"/>
      <c r="M858" s="72"/>
      <c r="N858" s="73"/>
      <c r="O858" s="73"/>
      <c r="P858" s="73"/>
      <c r="Q858" s="72"/>
      <c r="R858" s="128"/>
      <c r="S858" s="129"/>
      <c r="T858" s="130"/>
      <c r="U858" s="129"/>
      <c r="V858" s="95"/>
      <c r="W858" s="95"/>
      <c r="X858" s="131"/>
      <c r="Y858" s="132"/>
      <c r="Z858" s="132"/>
      <c r="AA858" s="95"/>
      <c r="AB858" s="132"/>
      <c r="AC858" s="104"/>
      <c r="AD858" s="104"/>
      <c r="AE858" s="132"/>
      <c r="AF858" s="133"/>
      <c r="AG858" s="132"/>
      <c r="AH858" s="132"/>
      <c r="AI858" s="133"/>
      <c r="AJ858" s="132"/>
      <c r="AK858" s="104"/>
      <c r="AL858" s="104"/>
      <c r="AM858" s="104"/>
      <c r="AN858" s="132"/>
      <c r="AO858" s="104"/>
      <c r="AP858" s="104"/>
      <c r="AQ858" s="104"/>
      <c r="AR858" s="104"/>
      <c r="AS858" s="104"/>
      <c r="AT858" s="104"/>
      <c r="AU858" s="104"/>
      <c r="AV858" s="126"/>
      <c r="AW858" s="104"/>
      <c r="AX858" s="134"/>
      <c r="AY858" s="134"/>
      <c r="AZ858" s="134"/>
    </row>
    <row r="859">
      <c r="B859" s="135"/>
      <c r="D859" s="38"/>
      <c r="E859" s="83"/>
      <c r="F859" s="70"/>
      <c r="G859" s="71"/>
      <c r="H859" s="72"/>
      <c r="I859" s="72"/>
      <c r="J859" s="72"/>
      <c r="K859" s="72"/>
      <c r="L859" s="72"/>
      <c r="M859" s="72"/>
      <c r="N859" s="73"/>
      <c r="O859" s="73"/>
      <c r="P859" s="73"/>
      <c r="Q859" s="72"/>
      <c r="R859" s="128"/>
      <c r="S859" s="129"/>
      <c r="T859" s="130"/>
      <c r="U859" s="129"/>
      <c r="V859" s="95"/>
      <c r="W859" s="95"/>
      <c r="X859" s="131"/>
      <c r="Y859" s="132"/>
      <c r="Z859" s="132"/>
      <c r="AA859" s="95"/>
      <c r="AB859" s="132"/>
      <c r="AC859" s="104"/>
      <c r="AD859" s="104"/>
      <c r="AE859" s="132"/>
      <c r="AF859" s="133"/>
      <c r="AG859" s="132"/>
      <c r="AH859" s="132"/>
      <c r="AI859" s="133"/>
      <c r="AJ859" s="132"/>
      <c r="AK859" s="104"/>
      <c r="AL859" s="104"/>
      <c r="AM859" s="104"/>
      <c r="AN859" s="132"/>
      <c r="AO859" s="104"/>
      <c r="AP859" s="104"/>
      <c r="AQ859" s="104"/>
      <c r="AR859" s="104"/>
      <c r="AS859" s="104"/>
      <c r="AT859" s="104"/>
      <c r="AU859" s="104"/>
      <c r="AV859" s="126"/>
      <c r="AW859" s="104"/>
      <c r="AX859" s="134"/>
      <c r="AY859" s="134"/>
      <c r="AZ859" s="134"/>
    </row>
    <row r="860">
      <c r="B860" s="135"/>
      <c r="D860" s="38"/>
      <c r="E860" s="83"/>
      <c r="F860" s="70"/>
      <c r="G860" s="71"/>
      <c r="H860" s="72"/>
      <c r="I860" s="72"/>
      <c r="J860" s="72"/>
      <c r="K860" s="72"/>
      <c r="L860" s="72"/>
      <c r="M860" s="72"/>
      <c r="N860" s="73"/>
      <c r="O860" s="73"/>
      <c r="P860" s="73"/>
      <c r="Q860" s="72"/>
      <c r="R860" s="128"/>
      <c r="S860" s="129"/>
      <c r="T860" s="130"/>
      <c r="U860" s="129"/>
      <c r="V860" s="95"/>
      <c r="W860" s="95"/>
      <c r="X860" s="131"/>
      <c r="Y860" s="132"/>
      <c r="Z860" s="132"/>
      <c r="AA860" s="95"/>
      <c r="AB860" s="132"/>
      <c r="AC860" s="104"/>
      <c r="AD860" s="104"/>
      <c r="AE860" s="132"/>
      <c r="AF860" s="133"/>
      <c r="AG860" s="132"/>
      <c r="AH860" s="132"/>
      <c r="AI860" s="133"/>
      <c r="AJ860" s="132"/>
      <c r="AK860" s="104"/>
      <c r="AL860" s="104"/>
      <c r="AM860" s="104"/>
      <c r="AN860" s="132"/>
      <c r="AO860" s="104"/>
      <c r="AP860" s="104"/>
      <c r="AQ860" s="104"/>
      <c r="AR860" s="104"/>
      <c r="AS860" s="104"/>
      <c r="AT860" s="104"/>
      <c r="AU860" s="104"/>
      <c r="AV860" s="126"/>
      <c r="AW860" s="104"/>
      <c r="AX860" s="134"/>
      <c r="AY860" s="134"/>
      <c r="AZ860" s="134"/>
    </row>
    <row r="861">
      <c r="B861" s="135"/>
      <c r="D861" s="38"/>
      <c r="E861" s="83"/>
      <c r="F861" s="70"/>
      <c r="G861" s="71"/>
      <c r="H861" s="72"/>
      <c r="I861" s="72"/>
      <c r="J861" s="72"/>
      <c r="K861" s="72"/>
      <c r="L861" s="72"/>
      <c r="M861" s="72"/>
      <c r="N861" s="73"/>
      <c r="O861" s="73"/>
      <c r="P861" s="73"/>
      <c r="Q861" s="72"/>
      <c r="R861" s="128"/>
      <c r="S861" s="129"/>
      <c r="T861" s="130"/>
      <c r="U861" s="129"/>
      <c r="V861" s="95"/>
      <c r="W861" s="95"/>
      <c r="X861" s="131"/>
      <c r="Y861" s="132"/>
      <c r="Z861" s="132"/>
      <c r="AA861" s="95"/>
      <c r="AB861" s="132"/>
      <c r="AC861" s="104"/>
      <c r="AD861" s="104"/>
      <c r="AE861" s="132"/>
      <c r="AF861" s="133"/>
      <c r="AG861" s="132"/>
      <c r="AH861" s="132"/>
      <c r="AI861" s="133"/>
      <c r="AJ861" s="132"/>
      <c r="AK861" s="104"/>
      <c r="AL861" s="104"/>
      <c r="AM861" s="104"/>
      <c r="AN861" s="132"/>
      <c r="AO861" s="104"/>
      <c r="AP861" s="104"/>
      <c r="AQ861" s="104"/>
      <c r="AR861" s="104"/>
      <c r="AS861" s="104"/>
      <c r="AT861" s="104"/>
      <c r="AU861" s="104"/>
      <c r="AV861" s="126"/>
      <c r="AW861" s="104"/>
      <c r="AX861" s="134"/>
      <c r="AY861" s="134"/>
      <c r="AZ861" s="134"/>
    </row>
    <row r="862">
      <c r="B862" s="135"/>
      <c r="D862" s="38"/>
      <c r="E862" s="83"/>
      <c r="F862" s="70"/>
      <c r="G862" s="71"/>
      <c r="H862" s="72"/>
      <c r="I862" s="72"/>
      <c r="J862" s="72"/>
      <c r="K862" s="72"/>
      <c r="L862" s="72"/>
      <c r="M862" s="72"/>
      <c r="N862" s="73"/>
      <c r="O862" s="73"/>
      <c r="P862" s="73"/>
      <c r="Q862" s="72"/>
      <c r="R862" s="128"/>
      <c r="S862" s="129"/>
      <c r="T862" s="130"/>
      <c r="U862" s="129"/>
      <c r="V862" s="95"/>
      <c r="W862" s="95"/>
      <c r="X862" s="131"/>
      <c r="Y862" s="132"/>
      <c r="Z862" s="132"/>
      <c r="AA862" s="95"/>
      <c r="AB862" s="132"/>
      <c r="AC862" s="104"/>
      <c r="AD862" s="104"/>
      <c r="AE862" s="132"/>
      <c r="AF862" s="133"/>
      <c r="AG862" s="132"/>
      <c r="AH862" s="132"/>
      <c r="AI862" s="133"/>
      <c r="AJ862" s="132"/>
      <c r="AK862" s="104"/>
      <c r="AL862" s="104"/>
      <c r="AM862" s="104"/>
      <c r="AN862" s="132"/>
      <c r="AO862" s="104"/>
      <c r="AP862" s="104"/>
      <c r="AQ862" s="104"/>
      <c r="AR862" s="104"/>
      <c r="AS862" s="104"/>
      <c r="AT862" s="104"/>
      <c r="AU862" s="104"/>
      <c r="AV862" s="126"/>
      <c r="AW862" s="104"/>
      <c r="AX862" s="134"/>
      <c r="AY862" s="134"/>
      <c r="AZ862" s="134"/>
    </row>
    <row r="863">
      <c r="B863" s="135"/>
      <c r="D863" s="38"/>
      <c r="E863" s="83"/>
      <c r="F863" s="70"/>
      <c r="G863" s="71"/>
      <c r="H863" s="72"/>
      <c r="I863" s="72"/>
      <c r="J863" s="72"/>
      <c r="K863" s="72"/>
      <c r="L863" s="72"/>
      <c r="M863" s="72"/>
      <c r="N863" s="73"/>
      <c r="O863" s="73"/>
      <c r="P863" s="73"/>
      <c r="Q863" s="72"/>
      <c r="R863" s="128"/>
      <c r="S863" s="129"/>
      <c r="T863" s="130"/>
      <c r="U863" s="129"/>
      <c r="V863" s="95"/>
      <c r="W863" s="95"/>
      <c r="X863" s="131"/>
      <c r="Y863" s="132"/>
      <c r="Z863" s="132"/>
      <c r="AA863" s="95"/>
      <c r="AB863" s="132"/>
      <c r="AC863" s="104"/>
      <c r="AD863" s="104"/>
      <c r="AE863" s="132"/>
      <c r="AF863" s="133"/>
      <c r="AG863" s="132"/>
      <c r="AH863" s="132"/>
      <c r="AI863" s="133"/>
      <c r="AJ863" s="132"/>
      <c r="AK863" s="104"/>
      <c r="AL863" s="104"/>
      <c r="AM863" s="104"/>
      <c r="AN863" s="132"/>
      <c r="AO863" s="104"/>
      <c r="AP863" s="104"/>
      <c r="AQ863" s="104"/>
      <c r="AR863" s="104"/>
      <c r="AS863" s="104"/>
      <c r="AT863" s="104"/>
      <c r="AU863" s="104"/>
      <c r="AV863" s="126"/>
      <c r="AW863" s="104"/>
      <c r="AX863" s="134"/>
      <c r="AY863" s="134"/>
      <c r="AZ863" s="134"/>
    </row>
    <row r="864">
      <c r="B864" s="135"/>
      <c r="D864" s="38"/>
      <c r="E864" s="83"/>
      <c r="F864" s="70"/>
      <c r="G864" s="71"/>
      <c r="H864" s="72"/>
      <c r="I864" s="72"/>
      <c r="J864" s="72"/>
      <c r="K864" s="72"/>
      <c r="L864" s="72"/>
      <c r="M864" s="72"/>
      <c r="N864" s="73"/>
      <c r="O864" s="73"/>
      <c r="P864" s="73"/>
      <c r="Q864" s="72"/>
      <c r="R864" s="128"/>
      <c r="S864" s="129"/>
      <c r="T864" s="130"/>
      <c r="U864" s="129"/>
      <c r="V864" s="95"/>
      <c r="W864" s="95"/>
      <c r="X864" s="131"/>
      <c r="Y864" s="132"/>
      <c r="Z864" s="132"/>
      <c r="AA864" s="95"/>
      <c r="AB864" s="132"/>
      <c r="AC864" s="104"/>
      <c r="AD864" s="104"/>
      <c r="AE864" s="132"/>
      <c r="AF864" s="133"/>
      <c r="AG864" s="132"/>
      <c r="AH864" s="132"/>
      <c r="AI864" s="133"/>
      <c r="AJ864" s="132"/>
      <c r="AK864" s="104"/>
      <c r="AL864" s="104"/>
      <c r="AM864" s="104"/>
      <c r="AN864" s="132"/>
      <c r="AO864" s="104"/>
      <c r="AP864" s="104"/>
      <c r="AQ864" s="104"/>
      <c r="AR864" s="104"/>
      <c r="AS864" s="104"/>
      <c r="AT864" s="104"/>
      <c r="AU864" s="104"/>
      <c r="AV864" s="126"/>
      <c r="AW864" s="104"/>
      <c r="AX864" s="134"/>
      <c r="AY864" s="134"/>
      <c r="AZ864" s="134"/>
    </row>
    <row r="865">
      <c r="B865" s="135"/>
      <c r="D865" s="38"/>
      <c r="E865" s="83"/>
      <c r="F865" s="70"/>
      <c r="G865" s="71"/>
      <c r="H865" s="72"/>
      <c r="I865" s="72"/>
      <c r="J865" s="72"/>
      <c r="K865" s="72"/>
      <c r="L865" s="72"/>
      <c r="M865" s="72"/>
      <c r="N865" s="73"/>
      <c r="O865" s="73"/>
      <c r="P865" s="73"/>
      <c r="Q865" s="72"/>
      <c r="R865" s="128"/>
      <c r="S865" s="129"/>
      <c r="T865" s="130"/>
      <c r="U865" s="129"/>
      <c r="V865" s="95"/>
      <c r="W865" s="95"/>
      <c r="X865" s="131"/>
      <c r="Y865" s="132"/>
      <c r="Z865" s="132"/>
      <c r="AA865" s="95"/>
      <c r="AB865" s="132"/>
      <c r="AC865" s="104"/>
      <c r="AD865" s="104"/>
      <c r="AE865" s="132"/>
      <c r="AF865" s="133"/>
      <c r="AG865" s="132"/>
      <c r="AH865" s="132"/>
      <c r="AI865" s="133"/>
      <c r="AJ865" s="132"/>
      <c r="AK865" s="104"/>
      <c r="AL865" s="104"/>
      <c r="AM865" s="104"/>
      <c r="AN865" s="132"/>
      <c r="AO865" s="104"/>
      <c r="AP865" s="104"/>
      <c r="AQ865" s="104"/>
      <c r="AR865" s="104"/>
      <c r="AS865" s="104"/>
      <c r="AT865" s="104"/>
      <c r="AU865" s="104"/>
      <c r="AV865" s="126"/>
      <c r="AW865" s="104"/>
      <c r="AX865" s="134"/>
      <c r="AY865" s="134"/>
      <c r="AZ865" s="134"/>
    </row>
    <row r="866">
      <c r="B866" s="135"/>
      <c r="D866" s="38"/>
      <c r="E866" s="83"/>
      <c r="F866" s="70"/>
      <c r="G866" s="71"/>
      <c r="H866" s="72"/>
      <c r="I866" s="72"/>
      <c r="J866" s="72"/>
      <c r="K866" s="72"/>
      <c r="L866" s="72"/>
      <c r="M866" s="72"/>
      <c r="N866" s="73"/>
      <c r="O866" s="73"/>
      <c r="P866" s="73"/>
      <c r="Q866" s="72"/>
      <c r="R866" s="128"/>
      <c r="S866" s="129"/>
      <c r="T866" s="130"/>
      <c r="U866" s="129"/>
      <c r="V866" s="95"/>
      <c r="W866" s="95"/>
      <c r="X866" s="131"/>
      <c r="Y866" s="132"/>
      <c r="Z866" s="132"/>
      <c r="AA866" s="95"/>
      <c r="AB866" s="132"/>
      <c r="AC866" s="104"/>
      <c r="AD866" s="104"/>
      <c r="AE866" s="132"/>
      <c r="AF866" s="133"/>
      <c r="AG866" s="132"/>
      <c r="AH866" s="132"/>
      <c r="AI866" s="133"/>
      <c r="AJ866" s="132"/>
      <c r="AK866" s="104"/>
      <c r="AL866" s="104"/>
      <c r="AM866" s="104"/>
      <c r="AN866" s="132"/>
      <c r="AO866" s="104"/>
      <c r="AP866" s="104"/>
      <c r="AQ866" s="104"/>
      <c r="AR866" s="104"/>
      <c r="AS866" s="104"/>
      <c r="AT866" s="104"/>
      <c r="AU866" s="104"/>
      <c r="AV866" s="126"/>
      <c r="AW866" s="104"/>
      <c r="AX866" s="134"/>
      <c r="AY866" s="134"/>
      <c r="AZ866" s="134"/>
    </row>
    <row r="867">
      <c r="B867" s="135"/>
      <c r="D867" s="38"/>
      <c r="E867" s="83"/>
      <c r="F867" s="70"/>
      <c r="G867" s="71"/>
      <c r="H867" s="72"/>
      <c r="I867" s="72"/>
      <c r="J867" s="72"/>
      <c r="K867" s="72"/>
      <c r="L867" s="72"/>
      <c r="M867" s="72"/>
      <c r="N867" s="73"/>
      <c r="O867" s="73"/>
      <c r="P867" s="73"/>
      <c r="Q867" s="72"/>
      <c r="R867" s="128"/>
      <c r="S867" s="129"/>
      <c r="T867" s="130"/>
      <c r="U867" s="129"/>
      <c r="V867" s="95"/>
      <c r="W867" s="95"/>
      <c r="X867" s="131"/>
      <c r="Y867" s="132"/>
      <c r="Z867" s="132"/>
      <c r="AA867" s="95"/>
      <c r="AB867" s="132"/>
      <c r="AC867" s="104"/>
      <c r="AD867" s="104"/>
      <c r="AE867" s="132"/>
      <c r="AF867" s="133"/>
      <c r="AG867" s="132"/>
      <c r="AH867" s="132"/>
      <c r="AI867" s="133"/>
      <c r="AJ867" s="132"/>
      <c r="AK867" s="104"/>
      <c r="AL867" s="104"/>
      <c r="AM867" s="104"/>
      <c r="AN867" s="132"/>
      <c r="AO867" s="104"/>
      <c r="AP867" s="104"/>
      <c r="AQ867" s="104"/>
      <c r="AR867" s="104"/>
      <c r="AS867" s="104"/>
      <c r="AT867" s="104"/>
      <c r="AU867" s="104"/>
      <c r="AV867" s="126"/>
      <c r="AW867" s="104"/>
      <c r="AX867" s="134"/>
      <c r="AY867" s="134"/>
      <c r="AZ867" s="134"/>
    </row>
    <row r="868">
      <c r="B868" s="135"/>
      <c r="D868" s="38"/>
      <c r="E868" s="83"/>
      <c r="F868" s="70"/>
      <c r="G868" s="71"/>
      <c r="H868" s="72"/>
      <c r="I868" s="72"/>
      <c r="J868" s="72"/>
      <c r="K868" s="72"/>
      <c r="L868" s="72"/>
      <c r="M868" s="72"/>
      <c r="N868" s="73"/>
      <c r="O868" s="73"/>
      <c r="P868" s="73"/>
      <c r="Q868" s="72"/>
      <c r="R868" s="128"/>
      <c r="S868" s="129"/>
      <c r="T868" s="130"/>
      <c r="U868" s="129"/>
      <c r="V868" s="95"/>
      <c r="W868" s="95"/>
      <c r="X868" s="131"/>
      <c r="Y868" s="132"/>
      <c r="Z868" s="132"/>
      <c r="AA868" s="95"/>
      <c r="AB868" s="132"/>
      <c r="AC868" s="104"/>
      <c r="AD868" s="104"/>
      <c r="AE868" s="132"/>
      <c r="AF868" s="133"/>
      <c r="AG868" s="132"/>
      <c r="AH868" s="132"/>
      <c r="AI868" s="133"/>
      <c r="AJ868" s="132"/>
      <c r="AK868" s="104"/>
      <c r="AL868" s="104"/>
      <c r="AM868" s="104"/>
      <c r="AN868" s="132"/>
      <c r="AO868" s="104"/>
      <c r="AP868" s="104"/>
      <c r="AQ868" s="104"/>
      <c r="AR868" s="104"/>
      <c r="AS868" s="104"/>
      <c r="AT868" s="104"/>
      <c r="AU868" s="104"/>
      <c r="AV868" s="126"/>
      <c r="AW868" s="104"/>
      <c r="AX868" s="134"/>
      <c r="AY868" s="134"/>
      <c r="AZ868" s="134"/>
    </row>
    <row r="869">
      <c r="B869" s="135"/>
      <c r="D869" s="38"/>
      <c r="E869" s="83"/>
      <c r="F869" s="70"/>
      <c r="G869" s="71"/>
      <c r="H869" s="72"/>
      <c r="I869" s="72"/>
      <c r="J869" s="72"/>
      <c r="K869" s="72"/>
      <c r="L869" s="72"/>
      <c r="M869" s="72"/>
      <c r="N869" s="73"/>
      <c r="O869" s="73"/>
      <c r="P869" s="73"/>
      <c r="Q869" s="72"/>
      <c r="R869" s="128"/>
      <c r="S869" s="129"/>
      <c r="T869" s="130"/>
      <c r="U869" s="129"/>
      <c r="V869" s="95"/>
      <c r="W869" s="95"/>
      <c r="X869" s="131"/>
      <c r="Y869" s="132"/>
      <c r="Z869" s="132"/>
      <c r="AA869" s="95"/>
      <c r="AB869" s="132"/>
      <c r="AC869" s="104"/>
      <c r="AD869" s="104"/>
      <c r="AE869" s="132"/>
      <c r="AF869" s="133"/>
      <c r="AG869" s="132"/>
      <c r="AH869" s="132"/>
      <c r="AI869" s="133"/>
      <c r="AJ869" s="132"/>
      <c r="AK869" s="104"/>
      <c r="AL869" s="104"/>
      <c r="AM869" s="104"/>
      <c r="AN869" s="132"/>
      <c r="AO869" s="104"/>
      <c r="AP869" s="104"/>
      <c r="AQ869" s="104"/>
      <c r="AR869" s="104"/>
      <c r="AS869" s="104"/>
      <c r="AT869" s="104"/>
      <c r="AU869" s="104"/>
      <c r="AV869" s="126"/>
      <c r="AW869" s="104"/>
      <c r="AX869" s="134"/>
      <c r="AY869" s="134"/>
      <c r="AZ869" s="134"/>
    </row>
    <row r="870">
      <c r="B870" s="135"/>
      <c r="D870" s="38"/>
      <c r="E870" s="83"/>
      <c r="F870" s="70"/>
      <c r="G870" s="71"/>
      <c r="H870" s="72"/>
      <c r="I870" s="72"/>
      <c r="J870" s="72"/>
      <c r="K870" s="72"/>
      <c r="L870" s="72"/>
      <c r="M870" s="72"/>
      <c r="N870" s="73"/>
      <c r="O870" s="73"/>
      <c r="P870" s="73"/>
      <c r="Q870" s="72"/>
      <c r="R870" s="128"/>
      <c r="S870" s="129"/>
      <c r="T870" s="130"/>
      <c r="U870" s="129"/>
      <c r="V870" s="95"/>
      <c r="W870" s="95"/>
      <c r="X870" s="131"/>
      <c r="Y870" s="132"/>
      <c r="Z870" s="132"/>
      <c r="AA870" s="95"/>
      <c r="AB870" s="132"/>
      <c r="AC870" s="104"/>
      <c r="AD870" s="104"/>
      <c r="AE870" s="132"/>
      <c r="AF870" s="133"/>
      <c r="AG870" s="132"/>
      <c r="AH870" s="132"/>
      <c r="AI870" s="133"/>
      <c r="AJ870" s="132"/>
      <c r="AK870" s="104"/>
      <c r="AL870" s="104"/>
      <c r="AM870" s="104"/>
      <c r="AN870" s="132"/>
      <c r="AO870" s="104"/>
      <c r="AP870" s="104"/>
      <c r="AQ870" s="104"/>
      <c r="AR870" s="104"/>
      <c r="AS870" s="104"/>
      <c r="AT870" s="104"/>
      <c r="AU870" s="104"/>
      <c r="AV870" s="126"/>
      <c r="AW870" s="104"/>
      <c r="AX870" s="134"/>
      <c r="AY870" s="134"/>
      <c r="AZ870" s="134"/>
    </row>
    <row r="871">
      <c r="B871" s="135"/>
      <c r="D871" s="38"/>
      <c r="E871" s="83"/>
      <c r="F871" s="70"/>
      <c r="G871" s="71"/>
      <c r="H871" s="72"/>
      <c r="I871" s="72"/>
      <c r="J871" s="72"/>
      <c r="K871" s="72"/>
      <c r="L871" s="72"/>
      <c r="M871" s="72"/>
      <c r="N871" s="73"/>
      <c r="O871" s="73"/>
      <c r="P871" s="73"/>
      <c r="Q871" s="72"/>
      <c r="R871" s="128"/>
      <c r="S871" s="129"/>
      <c r="T871" s="130"/>
      <c r="U871" s="129"/>
      <c r="V871" s="95"/>
      <c r="W871" s="95"/>
      <c r="X871" s="131"/>
      <c r="Y871" s="132"/>
      <c r="Z871" s="132"/>
      <c r="AA871" s="95"/>
      <c r="AB871" s="132"/>
      <c r="AC871" s="104"/>
      <c r="AD871" s="104"/>
      <c r="AE871" s="132"/>
      <c r="AF871" s="133"/>
      <c r="AG871" s="132"/>
      <c r="AH871" s="132"/>
      <c r="AI871" s="133"/>
      <c r="AJ871" s="132"/>
      <c r="AK871" s="104"/>
      <c r="AL871" s="104"/>
      <c r="AM871" s="104"/>
      <c r="AN871" s="132"/>
      <c r="AO871" s="104"/>
      <c r="AP871" s="104"/>
      <c r="AQ871" s="104"/>
      <c r="AR871" s="104"/>
      <c r="AS871" s="104"/>
      <c r="AT871" s="104"/>
      <c r="AU871" s="104"/>
      <c r="AV871" s="126"/>
      <c r="AW871" s="104"/>
      <c r="AX871" s="134"/>
      <c r="AY871" s="134"/>
      <c r="AZ871" s="134"/>
    </row>
    <row r="872">
      <c r="B872" s="135"/>
      <c r="D872" s="38"/>
      <c r="E872" s="83"/>
      <c r="F872" s="70"/>
      <c r="G872" s="71"/>
      <c r="H872" s="72"/>
      <c r="I872" s="72"/>
      <c r="J872" s="72"/>
      <c r="K872" s="72"/>
      <c r="L872" s="72"/>
      <c r="M872" s="72"/>
      <c r="N872" s="73"/>
      <c r="O872" s="73"/>
      <c r="P872" s="73"/>
      <c r="Q872" s="72"/>
      <c r="R872" s="128"/>
      <c r="S872" s="129"/>
      <c r="T872" s="130"/>
      <c r="U872" s="129"/>
      <c r="V872" s="95"/>
      <c r="W872" s="95"/>
      <c r="X872" s="131"/>
      <c r="Y872" s="132"/>
      <c r="Z872" s="132"/>
      <c r="AA872" s="95"/>
      <c r="AB872" s="132"/>
      <c r="AC872" s="104"/>
      <c r="AD872" s="104"/>
      <c r="AE872" s="132"/>
      <c r="AF872" s="133"/>
      <c r="AG872" s="132"/>
      <c r="AH872" s="132"/>
      <c r="AI872" s="133"/>
      <c r="AJ872" s="132"/>
      <c r="AK872" s="104"/>
      <c r="AL872" s="104"/>
      <c r="AM872" s="104"/>
      <c r="AN872" s="132"/>
      <c r="AO872" s="104"/>
      <c r="AP872" s="104"/>
      <c r="AQ872" s="104"/>
      <c r="AR872" s="104"/>
      <c r="AS872" s="104"/>
      <c r="AT872" s="104"/>
      <c r="AU872" s="104"/>
      <c r="AV872" s="126"/>
      <c r="AW872" s="104"/>
      <c r="AX872" s="134"/>
      <c r="AY872" s="134"/>
      <c r="AZ872" s="134"/>
    </row>
    <row r="873">
      <c r="B873" s="135"/>
      <c r="D873" s="38"/>
      <c r="E873" s="83"/>
      <c r="F873" s="70"/>
      <c r="G873" s="71"/>
      <c r="H873" s="72"/>
      <c r="I873" s="72"/>
      <c r="J873" s="72"/>
      <c r="K873" s="72"/>
      <c r="L873" s="72"/>
      <c r="M873" s="72"/>
      <c r="N873" s="73"/>
      <c r="O873" s="73"/>
      <c r="P873" s="73"/>
      <c r="Q873" s="72"/>
      <c r="R873" s="128"/>
      <c r="S873" s="129"/>
      <c r="T873" s="130"/>
      <c r="U873" s="129"/>
      <c r="V873" s="95"/>
      <c r="W873" s="95"/>
      <c r="X873" s="131"/>
      <c r="Y873" s="132"/>
      <c r="Z873" s="132"/>
      <c r="AA873" s="95"/>
      <c r="AB873" s="132"/>
      <c r="AC873" s="104"/>
      <c r="AD873" s="104"/>
      <c r="AE873" s="132"/>
      <c r="AF873" s="133"/>
      <c r="AG873" s="132"/>
      <c r="AH873" s="132"/>
      <c r="AI873" s="133"/>
      <c r="AJ873" s="132"/>
      <c r="AK873" s="104"/>
      <c r="AL873" s="104"/>
      <c r="AM873" s="104"/>
      <c r="AN873" s="132"/>
      <c r="AO873" s="104"/>
      <c r="AP873" s="104"/>
      <c r="AQ873" s="104"/>
      <c r="AR873" s="104"/>
      <c r="AS873" s="104"/>
      <c r="AT873" s="104"/>
      <c r="AU873" s="104"/>
      <c r="AV873" s="126"/>
      <c r="AW873" s="104"/>
      <c r="AX873" s="134"/>
      <c r="AY873" s="134"/>
      <c r="AZ873" s="134"/>
    </row>
    <row r="874">
      <c r="B874" s="135"/>
      <c r="D874" s="38"/>
      <c r="E874" s="83"/>
      <c r="F874" s="70"/>
      <c r="G874" s="71"/>
      <c r="H874" s="72"/>
      <c r="I874" s="72"/>
      <c r="J874" s="72"/>
      <c r="K874" s="72"/>
      <c r="L874" s="72"/>
      <c r="M874" s="72"/>
      <c r="N874" s="73"/>
      <c r="O874" s="73"/>
      <c r="P874" s="73"/>
      <c r="Q874" s="72"/>
      <c r="R874" s="128"/>
      <c r="S874" s="129"/>
      <c r="T874" s="130"/>
      <c r="U874" s="129"/>
      <c r="V874" s="95"/>
      <c r="W874" s="95"/>
      <c r="X874" s="131"/>
      <c r="Y874" s="132"/>
      <c r="Z874" s="132"/>
      <c r="AA874" s="95"/>
      <c r="AB874" s="132"/>
      <c r="AC874" s="104"/>
      <c r="AD874" s="104"/>
      <c r="AE874" s="132"/>
      <c r="AF874" s="133"/>
      <c r="AG874" s="132"/>
      <c r="AH874" s="132"/>
      <c r="AI874" s="133"/>
      <c r="AJ874" s="132"/>
      <c r="AK874" s="104"/>
      <c r="AL874" s="104"/>
      <c r="AM874" s="104"/>
      <c r="AN874" s="132"/>
      <c r="AO874" s="104"/>
      <c r="AP874" s="104"/>
      <c r="AQ874" s="104"/>
      <c r="AR874" s="104"/>
      <c r="AS874" s="104"/>
      <c r="AT874" s="104"/>
      <c r="AU874" s="104"/>
      <c r="AV874" s="126"/>
      <c r="AW874" s="104"/>
      <c r="AX874" s="134"/>
      <c r="AY874" s="134"/>
      <c r="AZ874" s="134"/>
    </row>
    <row r="875">
      <c r="B875" s="135"/>
      <c r="D875" s="38"/>
      <c r="E875" s="83"/>
      <c r="F875" s="70"/>
      <c r="G875" s="71"/>
      <c r="H875" s="72"/>
      <c r="I875" s="72"/>
      <c r="J875" s="72"/>
      <c r="K875" s="72"/>
      <c r="L875" s="72"/>
      <c r="M875" s="72"/>
      <c r="N875" s="73"/>
      <c r="O875" s="73"/>
      <c r="P875" s="73"/>
      <c r="Q875" s="72"/>
      <c r="R875" s="128"/>
      <c r="S875" s="129"/>
      <c r="T875" s="130"/>
      <c r="U875" s="129"/>
      <c r="V875" s="95"/>
      <c r="W875" s="95"/>
      <c r="X875" s="131"/>
      <c r="Y875" s="132"/>
      <c r="Z875" s="132"/>
      <c r="AA875" s="95"/>
      <c r="AB875" s="132"/>
      <c r="AC875" s="104"/>
      <c r="AD875" s="104"/>
      <c r="AE875" s="132"/>
      <c r="AF875" s="133"/>
      <c r="AG875" s="132"/>
      <c r="AH875" s="132"/>
      <c r="AI875" s="133"/>
      <c r="AJ875" s="132"/>
      <c r="AK875" s="104"/>
      <c r="AL875" s="104"/>
      <c r="AM875" s="104"/>
      <c r="AN875" s="132"/>
      <c r="AO875" s="104"/>
      <c r="AP875" s="104"/>
      <c r="AQ875" s="104"/>
      <c r="AR875" s="104"/>
      <c r="AS875" s="104"/>
      <c r="AT875" s="104"/>
      <c r="AU875" s="104"/>
      <c r="AV875" s="126"/>
      <c r="AW875" s="104"/>
      <c r="AX875" s="134"/>
      <c r="AY875" s="134"/>
      <c r="AZ875" s="134"/>
    </row>
    <row r="876">
      <c r="B876" s="135"/>
      <c r="D876" s="38"/>
      <c r="E876" s="83"/>
      <c r="F876" s="70"/>
      <c r="G876" s="71"/>
      <c r="H876" s="72"/>
      <c r="I876" s="72"/>
      <c r="J876" s="72"/>
      <c r="K876" s="72"/>
      <c r="L876" s="72"/>
      <c r="M876" s="72"/>
      <c r="N876" s="73"/>
      <c r="O876" s="73"/>
      <c r="P876" s="73"/>
      <c r="Q876" s="72"/>
      <c r="R876" s="128"/>
      <c r="S876" s="129"/>
      <c r="T876" s="130"/>
      <c r="U876" s="129"/>
      <c r="V876" s="95"/>
      <c r="W876" s="95"/>
      <c r="X876" s="131"/>
      <c r="Y876" s="132"/>
      <c r="Z876" s="132"/>
      <c r="AA876" s="95"/>
      <c r="AB876" s="132"/>
      <c r="AC876" s="104"/>
      <c r="AD876" s="104"/>
      <c r="AE876" s="132"/>
      <c r="AF876" s="133"/>
      <c r="AG876" s="132"/>
      <c r="AH876" s="132"/>
      <c r="AI876" s="133"/>
      <c r="AJ876" s="132"/>
      <c r="AK876" s="104"/>
      <c r="AL876" s="104"/>
      <c r="AM876" s="104"/>
      <c r="AN876" s="132"/>
      <c r="AO876" s="104"/>
      <c r="AP876" s="104"/>
      <c r="AQ876" s="104"/>
      <c r="AR876" s="104"/>
      <c r="AS876" s="104"/>
      <c r="AT876" s="104"/>
      <c r="AU876" s="104"/>
      <c r="AV876" s="126"/>
      <c r="AW876" s="104"/>
      <c r="AX876" s="134"/>
      <c r="AY876" s="134"/>
      <c r="AZ876" s="134"/>
    </row>
    <row r="877">
      <c r="B877" s="135"/>
      <c r="D877" s="38"/>
      <c r="E877" s="83"/>
      <c r="F877" s="70"/>
      <c r="G877" s="71"/>
      <c r="H877" s="72"/>
      <c r="I877" s="72"/>
      <c r="J877" s="72"/>
      <c r="K877" s="72"/>
      <c r="L877" s="72"/>
      <c r="M877" s="72"/>
      <c r="N877" s="73"/>
      <c r="O877" s="73"/>
      <c r="P877" s="73"/>
      <c r="Q877" s="72"/>
      <c r="R877" s="128"/>
      <c r="S877" s="129"/>
      <c r="T877" s="130"/>
      <c r="U877" s="129"/>
      <c r="V877" s="95"/>
      <c r="W877" s="95"/>
      <c r="X877" s="131"/>
      <c r="Y877" s="132"/>
      <c r="Z877" s="132"/>
      <c r="AA877" s="95"/>
      <c r="AB877" s="132"/>
      <c r="AC877" s="104"/>
      <c r="AD877" s="104"/>
      <c r="AE877" s="132"/>
      <c r="AF877" s="133"/>
      <c r="AG877" s="132"/>
      <c r="AH877" s="132"/>
      <c r="AI877" s="133"/>
      <c r="AJ877" s="132"/>
      <c r="AK877" s="104"/>
      <c r="AL877" s="104"/>
      <c r="AM877" s="104"/>
      <c r="AN877" s="132"/>
      <c r="AO877" s="104"/>
      <c r="AP877" s="104"/>
      <c r="AQ877" s="104"/>
      <c r="AR877" s="104"/>
      <c r="AS877" s="104"/>
      <c r="AT877" s="104"/>
      <c r="AU877" s="104"/>
      <c r="AV877" s="126"/>
      <c r="AW877" s="104"/>
      <c r="AX877" s="134"/>
      <c r="AY877" s="134"/>
      <c r="AZ877" s="134"/>
    </row>
    <row r="878">
      <c r="B878" s="135"/>
      <c r="D878" s="38"/>
      <c r="E878" s="83"/>
      <c r="F878" s="70"/>
      <c r="G878" s="71"/>
      <c r="H878" s="72"/>
      <c r="I878" s="72"/>
      <c r="J878" s="72"/>
      <c r="K878" s="72"/>
      <c r="L878" s="72"/>
      <c r="M878" s="72"/>
      <c r="N878" s="73"/>
      <c r="O878" s="73"/>
      <c r="P878" s="73"/>
      <c r="Q878" s="72"/>
      <c r="R878" s="128"/>
      <c r="S878" s="129"/>
      <c r="T878" s="130"/>
      <c r="U878" s="129"/>
      <c r="V878" s="95"/>
      <c r="W878" s="95"/>
      <c r="X878" s="131"/>
      <c r="Y878" s="132"/>
      <c r="Z878" s="132"/>
      <c r="AA878" s="95"/>
      <c r="AB878" s="132"/>
      <c r="AC878" s="104"/>
      <c r="AD878" s="104"/>
      <c r="AE878" s="132"/>
      <c r="AF878" s="133"/>
      <c r="AG878" s="132"/>
      <c r="AH878" s="132"/>
      <c r="AI878" s="133"/>
      <c r="AJ878" s="132"/>
      <c r="AK878" s="104"/>
      <c r="AL878" s="104"/>
      <c r="AM878" s="104"/>
      <c r="AN878" s="132"/>
      <c r="AO878" s="104"/>
      <c r="AP878" s="104"/>
      <c r="AQ878" s="104"/>
      <c r="AR878" s="104"/>
      <c r="AS878" s="104"/>
      <c r="AT878" s="104"/>
      <c r="AU878" s="104"/>
      <c r="AV878" s="126"/>
      <c r="AW878" s="104"/>
      <c r="AX878" s="134"/>
      <c r="AY878" s="134"/>
      <c r="AZ878" s="134"/>
    </row>
    <row r="879">
      <c r="B879" s="135"/>
      <c r="D879" s="38"/>
      <c r="E879" s="83"/>
      <c r="F879" s="70"/>
      <c r="G879" s="71"/>
      <c r="H879" s="72"/>
      <c r="I879" s="72"/>
      <c r="J879" s="72"/>
      <c r="K879" s="72"/>
      <c r="L879" s="72"/>
      <c r="M879" s="72"/>
      <c r="N879" s="73"/>
      <c r="O879" s="73"/>
      <c r="P879" s="73"/>
      <c r="Q879" s="72"/>
      <c r="R879" s="128"/>
      <c r="S879" s="129"/>
      <c r="T879" s="130"/>
      <c r="U879" s="129"/>
      <c r="V879" s="95"/>
      <c r="W879" s="95"/>
      <c r="X879" s="131"/>
      <c r="Y879" s="132"/>
      <c r="Z879" s="132"/>
      <c r="AA879" s="95"/>
      <c r="AB879" s="132"/>
      <c r="AC879" s="104"/>
      <c r="AD879" s="104"/>
      <c r="AE879" s="132"/>
      <c r="AF879" s="133"/>
      <c r="AG879" s="132"/>
      <c r="AH879" s="132"/>
      <c r="AI879" s="133"/>
      <c r="AJ879" s="132"/>
      <c r="AK879" s="104"/>
      <c r="AL879" s="104"/>
      <c r="AM879" s="104"/>
      <c r="AN879" s="132"/>
      <c r="AO879" s="104"/>
      <c r="AP879" s="104"/>
      <c r="AQ879" s="104"/>
      <c r="AR879" s="104"/>
      <c r="AS879" s="104"/>
      <c r="AT879" s="104"/>
      <c r="AU879" s="104"/>
      <c r="AV879" s="126"/>
      <c r="AW879" s="104"/>
      <c r="AX879" s="134"/>
      <c r="AY879" s="134"/>
      <c r="AZ879" s="134"/>
    </row>
    <row r="880">
      <c r="B880" s="135"/>
      <c r="D880" s="38"/>
      <c r="E880" s="83"/>
      <c r="F880" s="70"/>
      <c r="G880" s="71"/>
      <c r="H880" s="72"/>
      <c r="I880" s="72"/>
      <c r="J880" s="72"/>
      <c r="K880" s="72"/>
      <c r="L880" s="72"/>
      <c r="M880" s="72"/>
      <c r="N880" s="73"/>
      <c r="O880" s="73"/>
      <c r="P880" s="73"/>
      <c r="Q880" s="72"/>
      <c r="R880" s="128"/>
      <c r="S880" s="129"/>
      <c r="T880" s="130"/>
      <c r="U880" s="129"/>
      <c r="V880" s="95"/>
      <c r="W880" s="95"/>
      <c r="X880" s="131"/>
      <c r="Y880" s="132"/>
      <c r="Z880" s="132"/>
      <c r="AA880" s="95"/>
      <c r="AB880" s="132"/>
      <c r="AC880" s="104"/>
      <c r="AD880" s="104"/>
      <c r="AE880" s="132"/>
      <c r="AF880" s="133"/>
      <c r="AG880" s="132"/>
      <c r="AH880" s="132"/>
      <c r="AI880" s="133"/>
      <c r="AJ880" s="132"/>
      <c r="AK880" s="104"/>
      <c r="AL880" s="104"/>
      <c r="AM880" s="104"/>
      <c r="AN880" s="132"/>
      <c r="AO880" s="104"/>
      <c r="AP880" s="104"/>
      <c r="AQ880" s="104"/>
      <c r="AR880" s="104"/>
      <c r="AS880" s="104"/>
      <c r="AT880" s="104"/>
      <c r="AU880" s="104"/>
      <c r="AV880" s="126"/>
      <c r="AW880" s="104"/>
      <c r="AX880" s="134"/>
      <c r="AY880" s="134"/>
      <c r="AZ880" s="134"/>
    </row>
    <row r="881">
      <c r="B881" s="135"/>
      <c r="D881" s="38"/>
      <c r="E881" s="83"/>
      <c r="F881" s="70"/>
      <c r="G881" s="71"/>
      <c r="H881" s="72"/>
      <c r="I881" s="72"/>
      <c r="J881" s="72"/>
      <c r="K881" s="72"/>
      <c r="L881" s="72"/>
      <c r="M881" s="72"/>
      <c r="N881" s="73"/>
      <c r="O881" s="73"/>
      <c r="P881" s="73"/>
      <c r="Q881" s="72"/>
      <c r="R881" s="128"/>
      <c r="S881" s="129"/>
      <c r="T881" s="130"/>
      <c r="U881" s="129"/>
      <c r="V881" s="95"/>
      <c r="W881" s="95"/>
      <c r="X881" s="131"/>
      <c r="Y881" s="132"/>
      <c r="Z881" s="132"/>
      <c r="AA881" s="95"/>
      <c r="AB881" s="132"/>
      <c r="AC881" s="104"/>
      <c r="AD881" s="104"/>
      <c r="AE881" s="132"/>
      <c r="AF881" s="133"/>
      <c r="AG881" s="132"/>
      <c r="AH881" s="132"/>
      <c r="AI881" s="133"/>
      <c r="AJ881" s="132"/>
      <c r="AK881" s="104"/>
      <c r="AL881" s="104"/>
      <c r="AM881" s="104"/>
      <c r="AN881" s="132"/>
      <c r="AO881" s="104"/>
      <c r="AP881" s="104"/>
      <c r="AQ881" s="104"/>
      <c r="AR881" s="104"/>
      <c r="AS881" s="104"/>
      <c r="AT881" s="104"/>
      <c r="AU881" s="104"/>
      <c r="AV881" s="126"/>
      <c r="AW881" s="104"/>
      <c r="AX881" s="134"/>
      <c r="AY881" s="134"/>
      <c r="AZ881" s="134"/>
    </row>
    <row r="882">
      <c r="B882" s="135"/>
      <c r="D882" s="38"/>
      <c r="E882" s="83"/>
      <c r="F882" s="70"/>
      <c r="G882" s="71"/>
      <c r="H882" s="72"/>
      <c r="I882" s="72"/>
      <c r="J882" s="72"/>
      <c r="K882" s="72"/>
      <c r="L882" s="72"/>
      <c r="M882" s="72"/>
      <c r="N882" s="73"/>
      <c r="O882" s="73"/>
      <c r="P882" s="73"/>
      <c r="Q882" s="72"/>
      <c r="R882" s="128"/>
      <c r="S882" s="129"/>
      <c r="T882" s="130"/>
      <c r="U882" s="129"/>
      <c r="V882" s="95"/>
      <c r="W882" s="95"/>
      <c r="X882" s="131"/>
      <c r="Y882" s="132"/>
      <c r="Z882" s="132"/>
      <c r="AA882" s="95"/>
      <c r="AB882" s="132"/>
      <c r="AC882" s="104"/>
      <c r="AD882" s="104"/>
      <c r="AE882" s="132"/>
      <c r="AF882" s="133"/>
      <c r="AG882" s="132"/>
      <c r="AH882" s="132"/>
      <c r="AI882" s="133"/>
      <c r="AJ882" s="132"/>
      <c r="AK882" s="104"/>
      <c r="AL882" s="104"/>
      <c r="AM882" s="104"/>
      <c r="AN882" s="132"/>
      <c r="AO882" s="104"/>
      <c r="AP882" s="104"/>
      <c r="AQ882" s="104"/>
      <c r="AR882" s="104"/>
      <c r="AS882" s="104"/>
      <c r="AT882" s="104"/>
      <c r="AU882" s="104"/>
      <c r="AV882" s="126"/>
      <c r="AW882" s="104"/>
      <c r="AX882" s="134"/>
      <c r="AY882" s="134"/>
      <c r="AZ882" s="134"/>
    </row>
    <row r="883">
      <c r="B883" s="135"/>
      <c r="D883" s="38"/>
      <c r="E883" s="83"/>
      <c r="F883" s="70"/>
      <c r="G883" s="71"/>
      <c r="H883" s="72"/>
      <c r="I883" s="72"/>
      <c r="J883" s="72"/>
      <c r="K883" s="72"/>
      <c r="L883" s="72"/>
      <c r="M883" s="72"/>
      <c r="N883" s="73"/>
      <c r="O883" s="73"/>
      <c r="P883" s="73"/>
      <c r="Q883" s="72"/>
      <c r="R883" s="128"/>
      <c r="S883" s="129"/>
      <c r="T883" s="130"/>
      <c r="U883" s="129"/>
      <c r="V883" s="95"/>
      <c r="W883" s="95"/>
      <c r="X883" s="131"/>
      <c r="Y883" s="132"/>
      <c r="Z883" s="132"/>
      <c r="AA883" s="95"/>
      <c r="AB883" s="132"/>
      <c r="AC883" s="104"/>
      <c r="AD883" s="104"/>
      <c r="AE883" s="132"/>
      <c r="AF883" s="133"/>
      <c r="AG883" s="132"/>
      <c r="AH883" s="132"/>
      <c r="AI883" s="133"/>
      <c r="AJ883" s="132"/>
      <c r="AK883" s="104"/>
      <c r="AL883" s="104"/>
      <c r="AM883" s="104"/>
      <c r="AN883" s="132"/>
      <c r="AO883" s="104"/>
      <c r="AP883" s="104"/>
      <c r="AQ883" s="104"/>
      <c r="AR883" s="104"/>
      <c r="AS883" s="104"/>
      <c r="AT883" s="104"/>
      <c r="AU883" s="104"/>
      <c r="AV883" s="126"/>
      <c r="AW883" s="104"/>
      <c r="AX883" s="134"/>
      <c r="AY883" s="134"/>
      <c r="AZ883" s="134"/>
    </row>
    <row r="884">
      <c r="B884" s="135"/>
      <c r="D884" s="38"/>
      <c r="E884" s="83"/>
      <c r="F884" s="70"/>
      <c r="G884" s="71"/>
      <c r="H884" s="72"/>
      <c r="I884" s="72"/>
      <c r="J884" s="72"/>
      <c r="K884" s="72"/>
      <c r="L884" s="72"/>
      <c r="M884" s="72"/>
      <c r="N884" s="73"/>
      <c r="O884" s="73"/>
      <c r="P884" s="73"/>
      <c r="Q884" s="72"/>
      <c r="R884" s="128"/>
      <c r="S884" s="129"/>
      <c r="T884" s="130"/>
      <c r="U884" s="129"/>
      <c r="V884" s="95"/>
      <c r="W884" s="95"/>
      <c r="X884" s="131"/>
      <c r="Y884" s="132"/>
      <c r="Z884" s="132"/>
      <c r="AA884" s="95"/>
      <c r="AB884" s="132"/>
      <c r="AC884" s="104"/>
      <c r="AD884" s="104"/>
      <c r="AE884" s="132"/>
      <c r="AF884" s="133"/>
      <c r="AG884" s="132"/>
      <c r="AH884" s="132"/>
      <c r="AI884" s="133"/>
      <c r="AJ884" s="132"/>
      <c r="AK884" s="104"/>
      <c r="AL884" s="104"/>
      <c r="AM884" s="104"/>
      <c r="AN884" s="132"/>
      <c r="AO884" s="104"/>
      <c r="AP884" s="104"/>
      <c r="AQ884" s="104"/>
      <c r="AR884" s="104"/>
      <c r="AS884" s="104"/>
      <c r="AT884" s="104"/>
      <c r="AU884" s="104"/>
      <c r="AV884" s="126"/>
      <c r="AW884" s="104"/>
      <c r="AX884" s="134"/>
      <c r="AY884" s="134"/>
      <c r="AZ884" s="134"/>
    </row>
    <row r="885">
      <c r="B885" s="135"/>
      <c r="D885" s="38"/>
      <c r="E885" s="83"/>
      <c r="F885" s="70"/>
      <c r="G885" s="71"/>
      <c r="H885" s="72"/>
      <c r="I885" s="72"/>
      <c r="J885" s="72"/>
      <c r="K885" s="72"/>
      <c r="L885" s="72"/>
      <c r="M885" s="72"/>
      <c r="N885" s="73"/>
      <c r="O885" s="73"/>
      <c r="P885" s="73"/>
      <c r="Q885" s="72"/>
      <c r="R885" s="128"/>
      <c r="S885" s="129"/>
      <c r="T885" s="130"/>
      <c r="U885" s="129"/>
      <c r="V885" s="95"/>
      <c r="W885" s="95"/>
      <c r="X885" s="131"/>
      <c r="Y885" s="132"/>
      <c r="Z885" s="132"/>
      <c r="AA885" s="95"/>
      <c r="AB885" s="132"/>
      <c r="AC885" s="104"/>
      <c r="AD885" s="104"/>
      <c r="AE885" s="132"/>
      <c r="AF885" s="133"/>
      <c r="AG885" s="132"/>
      <c r="AH885" s="132"/>
      <c r="AI885" s="133"/>
      <c r="AJ885" s="132"/>
      <c r="AK885" s="104"/>
      <c r="AL885" s="104"/>
      <c r="AM885" s="104"/>
      <c r="AN885" s="132"/>
      <c r="AO885" s="104"/>
      <c r="AP885" s="104"/>
      <c r="AQ885" s="104"/>
      <c r="AR885" s="104"/>
      <c r="AS885" s="104"/>
      <c r="AT885" s="104"/>
      <c r="AU885" s="104"/>
      <c r="AV885" s="126"/>
      <c r="AW885" s="104"/>
      <c r="AX885" s="134"/>
      <c r="AY885" s="134"/>
      <c r="AZ885" s="134"/>
    </row>
    <row r="886">
      <c r="B886" s="135"/>
      <c r="D886" s="38"/>
      <c r="E886" s="83"/>
      <c r="F886" s="70"/>
      <c r="G886" s="71"/>
      <c r="H886" s="72"/>
      <c r="I886" s="72"/>
      <c r="J886" s="72"/>
      <c r="K886" s="72"/>
      <c r="L886" s="72"/>
      <c r="M886" s="72"/>
      <c r="N886" s="73"/>
      <c r="O886" s="73"/>
      <c r="P886" s="73"/>
      <c r="Q886" s="72"/>
      <c r="R886" s="128"/>
      <c r="S886" s="129"/>
      <c r="T886" s="130"/>
      <c r="U886" s="129"/>
      <c r="V886" s="95"/>
      <c r="W886" s="95"/>
      <c r="X886" s="131"/>
      <c r="Y886" s="132"/>
      <c r="Z886" s="132"/>
      <c r="AA886" s="95"/>
      <c r="AB886" s="132"/>
      <c r="AC886" s="104"/>
      <c r="AD886" s="104"/>
      <c r="AE886" s="132"/>
      <c r="AF886" s="133"/>
      <c r="AG886" s="132"/>
      <c r="AH886" s="132"/>
      <c r="AI886" s="133"/>
      <c r="AJ886" s="132"/>
      <c r="AK886" s="104"/>
      <c r="AL886" s="104"/>
      <c r="AM886" s="104"/>
      <c r="AN886" s="132"/>
      <c r="AO886" s="104"/>
      <c r="AP886" s="104"/>
      <c r="AQ886" s="104"/>
      <c r="AR886" s="104"/>
      <c r="AS886" s="104"/>
      <c r="AT886" s="104"/>
      <c r="AU886" s="104"/>
      <c r="AV886" s="126"/>
      <c r="AW886" s="104"/>
      <c r="AX886" s="134"/>
      <c r="AY886" s="134"/>
      <c r="AZ886" s="134"/>
    </row>
    <row r="887">
      <c r="B887" s="135"/>
      <c r="D887" s="38"/>
      <c r="E887" s="83"/>
      <c r="F887" s="70"/>
      <c r="G887" s="71"/>
      <c r="H887" s="72"/>
      <c r="I887" s="72"/>
      <c r="J887" s="72"/>
      <c r="K887" s="72"/>
      <c r="L887" s="72"/>
      <c r="M887" s="72"/>
      <c r="N887" s="73"/>
      <c r="O887" s="73"/>
      <c r="P887" s="73"/>
      <c r="Q887" s="72"/>
      <c r="R887" s="128"/>
      <c r="S887" s="129"/>
      <c r="T887" s="130"/>
      <c r="U887" s="129"/>
      <c r="V887" s="95"/>
      <c r="W887" s="95"/>
      <c r="X887" s="131"/>
      <c r="Y887" s="132"/>
      <c r="Z887" s="132"/>
      <c r="AA887" s="95"/>
      <c r="AB887" s="132"/>
      <c r="AC887" s="104"/>
      <c r="AD887" s="104"/>
      <c r="AE887" s="132"/>
      <c r="AF887" s="133"/>
      <c r="AG887" s="132"/>
      <c r="AH887" s="132"/>
      <c r="AI887" s="133"/>
      <c r="AJ887" s="132"/>
      <c r="AK887" s="104"/>
      <c r="AL887" s="104"/>
      <c r="AM887" s="104"/>
      <c r="AN887" s="132"/>
      <c r="AO887" s="104"/>
      <c r="AP887" s="104"/>
      <c r="AQ887" s="104"/>
      <c r="AR887" s="104"/>
      <c r="AS887" s="104"/>
      <c r="AT887" s="104"/>
      <c r="AU887" s="104"/>
      <c r="AV887" s="126"/>
      <c r="AW887" s="104"/>
      <c r="AX887" s="134"/>
      <c r="AY887" s="134"/>
      <c r="AZ887" s="134"/>
    </row>
    <row r="888">
      <c r="B888" s="135"/>
      <c r="D888" s="38"/>
      <c r="E888" s="83"/>
      <c r="F888" s="70"/>
      <c r="G888" s="71"/>
      <c r="H888" s="72"/>
      <c r="I888" s="72"/>
      <c r="J888" s="72"/>
      <c r="K888" s="72"/>
      <c r="L888" s="72"/>
      <c r="M888" s="72"/>
      <c r="N888" s="73"/>
      <c r="O888" s="73"/>
      <c r="P888" s="73"/>
      <c r="Q888" s="72"/>
      <c r="R888" s="128"/>
      <c r="S888" s="129"/>
      <c r="T888" s="130"/>
      <c r="U888" s="129"/>
      <c r="V888" s="95"/>
      <c r="W888" s="95"/>
      <c r="X888" s="131"/>
      <c r="Y888" s="132"/>
      <c r="Z888" s="132"/>
      <c r="AA888" s="95"/>
      <c r="AB888" s="132"/>
      <c r="AC888" s="104"/>
      <c r="AD888" s="104"/>
      <c r="AE888" s="132"/>
      <c r="AF888" s="133"/>
      <c r="AG888" s="132"/>
      <c r="AH888" s="132"/>
      <c r="AI888" s="133"/>
      <c r="AJ888" s="132"/>
      <c r="AK888" s="104"/>
      <c r="AL888" s="104"/>
      <c r="AM888" s="104"/>
      <c r="AN888" s="132"/>
      <c r="AO888" s="104"/>
      <c r="AP888" s="104"/>
      <c r="AQ888" s="104"/>
      <c r="AR888" s="104"/>
      <c r="AS888" s="104"/>
      <c r="AT888" s="104"/>
      <c r="AU888" s="104"/>
      <c r="AV888" s="126"/>
      <c r="AW888" s="104"/>
      <c r="AX888" s="134"/>
      <c r="AY888" s="134"/>
      <c r="AZ888" s="134"/>
    </row>
    <row r="889">
      <c r="B889" s="135"/>
      <c r="D889" s="38"/>
      <c r="E889" s="83"/>
      <c r="F889" s="70"/>
      <c r="G889" s="71"/>
      <c r="H889" s="72"/>
      <c r="I889" s="72"/>
      <c r="J889" s="72"/>
      <c r="K889" s="72"/>
      <c r="L889" s="72"/>
      <c r="M889" s="72"/>
      <c r="N889" s="73"/>
      <c r="O889" s="73"/>
      <c r="P889" s="73"/>
      <c r="Q889" s="72"/>
      <c r="R889" s="128"/>
      <c r="S889" s="129"/>
      <c r="T889" s="130"/>
      <c r="U889" s="129"/>
      <c r="V889" s="95"/>
      <c r="W889" s="95"/>
      <c r="X889" s="131"/>
      <c r="Y889" s="132"/>
      <c r="Z889" s="132"/>
      <c r="AA889" s="95"/>
      <c r="AB889" s="132"/>
      <c r="AC889" s="104"/>
      <c r="AD889" s="104"/>
      <c r="AE889" s="132"/>
      <c r="AF889" s="133"/>
      <c r="AG889" s="132"/>
      <c r="AH889" s="132"/>
      <c r="AI889" s="133"/>
      <c r="AJ889" s="132"/>
      <c r="AK889" s="104"/>
      <c r="AL889" s="104"/>
      <c r="AM889" s="104"/>
      <c r="AN889" s="132"/>
      <c r="AO889" s="104"/>
      <c r="AP889" s="104"/>
      <c r="AQ889" s="104"/>
      <c r="AR889" s="104"/>
      <c r="AS889" s="104"/>
      <c r="AT889" s="104"/>
      <c r="AU889" s="104"/>
      <c r="AV889" s="126"/>
      <c r="AW889" s="104"/>
      <c r="AX889" s="134"/>
      <c r="AY889" s="134"/>
      <c r="AZ889" s="134"/>
    </row>
    <row r="890">
      <c r="B890" s="135"/>
      <c r="D890" s="38"/>
      <c r="E890" s="83"/>
      <c r="F890" s="70"/>
      <c r="G890" s="71"/>
      <c r="H890" s="72"/>
      <c r="I890" s="72"/>
      <c r="J890" s="72"/>
      <c r="K890" s="72"/>
      <c r="L890" s="72"/>
      <c r="M890" s="72"/>
      <c r="N890" s="73"/>
      <c r="O890" s="73"/>
      <c r="P890" s="73"/>
      <c r="Q890" s="72"/>
      <c r="R890" s="128"/>
      <c r="S890" s="129"/>
      <c r="T890" s="130"/>
      <c r="U890" s="129"/>
      <c r="V890" s="95"/>
      <c r="W890" s="95"/>
      <c r="X890" s="131"/>
      <c r="Y890" s="132"/>
      <c r="Z890" s="132"/>
      <c r="AA890" s="95"/>
      <c r="AB890" s="132"/>
      <c r="AC890" s="104"/>
      <c r="AD890" s="104"/>
      <c r="AE890" s="132"/>
      <c r="AF890" s="133"/>
      <c r="AG890" s="132"/>
      <c r="AH890" s="132"/>
      <c r="AI890" s="133"/>
      <c r="AJ890" s="132"/>
      <c r="AK890" s="104"/>
      <c r="AL890" s="104"/>
      <c r="AM890" s="104"/>
      <c r="AN890" s="132"/>
      <c r="AO890" s="104"/>
      <c r="AP890" s="104"/>
      <c r="AQ890" s="104"/>
      <c r="AR890" s="104"/>
      <c r="AS890" s="104"/>
      <c r="AT890" s="104"/>
      <c r="AU890" s="104"/>
      <c r="AV890" s="126"/>
      <c r="AW890" s="104"/>
      <c r="AX890" s="134"/>
      <c r="AY890" s="134"/>
      <c r="AZ890" s="134"/>
    </row>
    <row r="891">
      <c r="B891" s="135"/>
      <c r="D891" s="38"/>
      <c r="E891" s="83"/>
      <c r="F891" s="70"/>
      <c r="G891" s="71"/>
      <c r="H891" s="72"/>
      <c r="I891" s="72"/>
      <c r="J891" s="72"/>
      <c r="K891" s="72"/>
      <c r="L891" s="72"/>
      <c r="M891" s="72"/>
      <c r="N891" s="73"/>
      <c r="O891" s="73"/>
      <c r="P891" s="73"/>
      <c r="Q891" s="72"/>
      <c r="R891" s="128"/>
      <c r="S891" s="129"/>
      <c r="T891" s="130"/>
      <c r="U891" s="129"/>
      <c r="V891" s="95"/>
      <c r="W891" s="95"/>
      <c r="X891" s="131"/>
      <c r="Y891" s="132"/>
      <c r="Z891" s="132"/>
      <c r="AA891" s="95"/>
      <c r="AB891" s="132"/>
      <c r="AC891" s="104"/>
      <c r="AD891" s="104"/>
      <c r="AE891" s="132"/>
      <c r="AF891" s="133"/>
      <c r="AG891" s="132"/>
      <c r="AH891" s="132"/>
      <c r="AI891" s="133"/>
      <c r="AJ891" s="132"/>
      <c r="AK891" s="104"/>
      <c r="AL891" s="104"/>
      <c r="AM891" s="104"/>
      <c r="AN891" s="132"/>
      <c r="AO891" s="104"/>
      <c r="AP891" s="104"/>
      <c r="AQ891" s="104"/>
      <c r="AR891" s="104"/>
      <c r="AS891" s="104"/>
      <c r="AT891" s="104"/>
      <c r="AU891" s="104"/>
      <c r="AV891" s="126"/>
      <c r="AW891" s="104"/>
      <c r="AX891" s="134"/>
      <c r="AY891" s="134"/>
      <c r="AZ891" s="134"/>
    </row>
    <row r="892">
      <c r="B892" s="135"/>
      <c r="D892" s="38"/>
      <c r="E892" s="83"/>
      <c r="F892" s="70"/>
      <c r="G892" s="71"/>
      <c r="H892" s="72"/>
      <c r="I892" s="72"/>
      <c r="J892" s="72"/>
      <c r="K892" s="72"/>
      <c r="L892" s="72"/>
      <c r="M892" s="72"/>
      <c r="N892" s="73"/>
      <c r="O892" s="73"/>
      <c r="P892" s="73"/>
      <c r="Q892" s="72"/>
      <c r="R892" s="128"/>
      <c r="S892" s="129"/>
      <c r="T892" s="130"/>
      <c r="U892" s="129"/>
      <c r="V892" s="95"/>
      <c r="W892" s="95"/>
      <c r="X892" s="131"/>
      <c r="Y892" s="132"/>
      <c r="Z892" s="132"/>
      <c r="AA892" s="95"/>
      <c r="AB892" s="132"/>
      <c r="AC892" s="104"/>
      <c r="AD892" s="104"/>
      <c r="AE892" s="132"/>
      <c r="AF892" s="133"/>
      <c r="AG892" s="132"/>
      <c r="AH892" s="132"/>
      <c r="AI892" s="133"/>
      <c r="AJ892" s="132"/>
      <c r="AK892" s="104"/>
      <c r="AL892" s="104"/>
      <c r="AM892" s="104"/>
      <c r="AN892" s="132"/>
      <c r="AO892" s="104"/>
      <c r="AP892" s="104"/>
      <c r="AQ892" s="104"/>
      <c r="AR892" s="104"/>
      <c r="AS892" s="104"/>
      <c r="AT892" s="104"/>
      <c r="AU892" s="104"/>
      <c r="AV892" s="126"/>
      <c r="AW892" s="104"/>
      <c r="AX892" s="134"/>
      <c r="AY892" s="134"/>
      <c r="AZ892" s="134"/>
    </row>
    <row r="893">
      <c r="B893" s="135"/>
      <c r="D893" s="38"/>
      <c r="E893" s="83"/>
      <c r="F893" s="70"/>
      <c r="G893" s="71"/>
      <c r="H893" s="72"/>
      <c r="I893" s="72"/>
      <c r="J893" s="72"/>
      <c r="K893" s="72"/>
      <c r="L893" s="72"/>
      <c r="M893" s="72"/>
      <c r="N893" s="73"/>
      <c r="O893" s="73"/>
      <c r="P893" s="73"/>
      <c r="Q893" s="72"/>
      <c r="R893" s="128"/>
      <c r="S893" s="129"/>
      <c r="T893" s="130"/>
      <c r="U893" s="129"/>
      <c r="V893" s="95"/>
      <c r="W893" s="95"/>
      <c r="X893" s="131"/>
      <c r="Y893" s="132"/>
      <c r="Z893" s="132"/>
      <c r="AA893" s="95"/>
      <c r="AB893" s="132"/>
      <c r="AC893" s="104"/>
      <c r="AD893" s="104"/>
      <c r="AE893" s="132"/>
      <c r="AF893" s="133"/>
      <c r="AG893" s="132"/>
      <c r="AH893" s="132"/>
      <c r="AI893" s="133"/>
      <c r="AJ893" s="132"/>
      <c r="AK893" s="104"/>
      <c r="AL893" s="104"/>
      <c r="AM893" s="104"/>
      <c r="AN893" s="132"/>
      <c r="AO893" s="104"/>
      <c r="AP893" s="104"/>
      <c r="AQ893" s="104"/>
      <c r="AR893" s="104"/>
      <c r="AS893" s="104"/>
      <c r="AT893" s="104"/>
      <c r="AU893" s="104"/>
      <c r="AV893" s="126"/>
      <c r="AW893" s="104"/>
      <c r="AX893" s="134"/>
      <c r="AY893" s="134"/>
      <c r="AZ893" s="134"/>
    </row>
    <row r="894">
      <c r="B894" s="135"/>
      <c r="D894" s="38"/>
      <c r="E894" s="83"/>
      <c r="F894" s="70"/>
      <c r="G894" s="71"/>
      <c r="H894" s="72"/>
      <c r="I894" s="72"/>
      <c r="J894" s="72"/>
      <c r="K894" s="72"/>
      <c r="L894" s="72"/>
      <c r="M894" s="72"/>
      <c r="N894" s="73"/>
      <c r="O894" s="73"/>
      <c r="P894" s="73"/>
      <c r="Q894" s="72"/>
      <c r="R894" s="128"/>
      <c r="S894" s="129"/>
      <c r="T894" s="130"/>
      <c r="U894" s="129"/>
      <c r="V894" s="95"/>
      <c r="W894" s="95"/>
      <c r="X894" s="131"/>
      <c r="Y894" s="132"/>
      <c r="Z894" s="132"/>
      <c r="AA894" s="95"/>
      <c r="AB894" s="132"/>
      <c r="AC894" s="104"/>
      <c r="AD894" s="104"/>
      <c r="AE894" s="132"/>
      <c r="AF894" s="133"/>
      <c r="AG894" s="132"/>
      <c r="AH894" s="132"/>
      <c r="AI894" s="133"/>
      <c r="AJ894" s="132"/>
      <c r="AK894" s="104"/>
      <c r="AL894" s="104"/>
      <c r="AM894" s="104"/>
      <c r="AN894" s="132"/>
      <c r="AO894" s="104"/>
      <c r="AP894" s="104"/>
      <c r="AQ894" s="104"/>
      <c r="AR894" s="104"/>
      <c r="AS894" s="104"/>
      <c r="AT894" s="104"/>
      <c r="AU894" s="104"/>
      <c r="AV894" s="126"/>
      <c r="AW894" s="104"/>
      <c r="AX894" s="134"/>
      <c r="AY894" s="134"/>
      <c r="AZ894" s="134"/>
    </row>
    <row r="895">
      <c r="B895" s="135"/>
      <c r="D895" s="38"/>
      <c r="E895" s="83"/>
      <c r="F895" s="70"/>
      <c r="G895" s="71"/>
      <c r="H895" s="72"/>
      <c r="I895" s="72"/>
      <c r="J895" s="72"/>
      <c r="K895" s="72"/>
      <c r="L895" s="72"/>
      <c r="M895" s="72"/>
      <c r="N895" s="73"/>
      <c r="O895" s="73"/>
      <c r="P895" s="73"/>
      <c r="Q895" s="72"/>
      <c r="R895" s="128"/>
      <c r="S895" s="129"/>
      <c r="T895" s="130"/>
      <c r="U895" s="129"/>
      <c r="V895" s="95"/>
      <c r="W895" s="95"/>
      <c r="X895" s="131"/>
      <c r="Y895" s="132"/>
      <c r="Z895" s="132"/>
      <c r="AA895" s="95"/>
      <c r="AB895" s="132"/>
      <c r="AC895" s="104"/>
      <c r="AD895" s="104"/>
      <c r="AE895" s="132"/>
      <c r="AF895" s="133"/>
      <c r="AG895" s="132"/>
      <c r="AH895" s="132"/>
      <c r="AI895" s="133"/>
      <c r="AJ895" s="132"/>
      <c r="AK895" s="104"/>
      <c r="AL895" s="104"/>
      <c r="AM895" s="104"/>
      <c r="AN895" s="132"/>
      <c r="AO895" s="104"/>
      <c r="AP895" s="104"/>
      <c r="AQ895" s="104"/>
      <c r="AR895" s="104"/>
      <c r="AS895" s="104"/>
      <c r="AT895" s="104"/>
      <c r="AU895" s="104"/>
      <c r="AV895" s="126"/>
      <c r="AW895" s="104"/>
      <c r="AX895" s="134"/>
      <c r="AY895" s="134"/>
      <c r="AZ895" s="134"/>
    </row>
    <row r="896">
      <c r="B896" s="135"/>
      <c r="D896" s="38"/>
      <c r="E896" s="83"/>
      <c r="F896" s="70"/>
      <c r="G896" s="71"/>
      <c r="H896" s="72"/>
      <c r="I896" s="72"/>
      <c r="J896" s="72"/>
      <c r="K896" s="72"/>
      <c r="L896" s="72"/>
      <c r="M896" s="72"/>
      <c r="N896" s="73"/>
      <c r="O896" s="73"/>
      <c r="P896" s="73"/>
      <c r="Q896" s="72"/>
      <c r="R896" s="128"/>
      <c r="S896" s="129"/>
      <c r="T896" s="130"/>
      <c r="U896" s="129"/>
      <c r="V896" s="95"/>
      <c r="W896" s="95"/>
      <c r="X896" s="131"/>
      <c r="Y896" s="132"/>
      <c r="Z896" s="132"/>
      <c r="AA896" s="95"/>
      <c r="AB896" s="132"/>
      <c r="AC896" s="104"/>
      <c r="AD896" s="104"/>
      <c r="AE896" s="132"/>
      <c r="AF896" s="133"/>
      <c r="AG896" s="132"/>
      <c r="AH896" s="132"/>
      <c r="AI896" s="133"/>
      <c r="AJ896" s="132"/>
      <c r="AK896" s="104"/>
      <c r="AL896" s="104"/>
      <c r="AM896" s="104"/>
      <c r="AN896" s="132"/>
      <c r="AO896" s="104"/>
      <c r="AP896" s="104"/>
      <c r="AQ896" s="104"/>
      <c r="AR896" s="104"/>
      <c r="AS896" s="104"/>
      <c r="AT896" s="104"/>
      <c r="AU896" s="104"/>
      <c r="AV896" s="126"/>
      <c r="AW896" s="104"/>
      <c r="AX896" s="134"/>
      <c r="AY896" s="134"/>
      <c r="AZ896" s="134"/>
    </row>
    <row r="897">
      <c r="B897" s="135"/>
      <c r="D897" s="38"/>
      <c r="E897" s="83"/>
      <c r="F897" s="70"/>
      <c r="G897" s="71"/>
      <c r="H897" s="72"/>
      <c r="I897" s="72"/>
      <c r="J897" s="72"/>
      <c r="K897" s="72"/>
      <c r="L897" s="72"/>
      <c r="M897" s="72"/>
      <c r="N897" s="73"/>
      <c r="O897" s="73"/>
      <c r="P897" s="73"/>
      <c r="Q897" s="72"/>
      <c r="R897" s="128"/>
      <c r="S897" s="129"/>
      <c r="T897" s="130"/>
      <c r="U897" s="129"/>
      <c r="V897" s="95"/>
      <c r="W897" s="95"/>
      <c r="X897" s="131"/>
      <c r="Y897" s="132"/>
      <c r="Z897" s="132"/>
      <c r="AA897" s="95"/>
      <c r="AB897" s="132"/>
      <c r="AC897" s="104"/>
      <c r="AD897" s="104"/>
      <c r="AE897" s="132"/>
      <c r="AF897" s="133"/>
      <c r="AG897" s="132"/>
      <c r="AH897" s="132"/>
      <c r="AI897" s="133"/>
      <c r="AJ897" s="132"/>
      <c r="AK897" s="104"/>
      <c r="AL897" s="104"/>
      <c r="AM897" s="104"/>
      <c r="AN897" s="132"/>
      <c r="AO897" s="104"/>
      <c r="AP897" s="104"/>
      <c r="AQ897" s="104"/>
      <c r="AR897" s="104"/>
      <c r="AS897" s="104"/>
      <c r="AT897" s="104"/>
      <c r="AU897" s="104"/>
      <c r="AV897" s="126"/>
      <c r="AW897" s="104"/>
      <c r="AX897" s="134"/>
      <c r="AY897" s="134"/>
      <c r="AZ897" s="134"/>
    </row>
    <row r="898">
      <c r="B898" s="135"/>
      <c r="D898" s="38"/>
      <c r="E898" s="83"/>
      <c r="F898" s="70"/>
      <c r="G898" s="71"/>
      <c r="H898" s="72"/>
      <c r="I898" s="72"/>
      <c r="J898" s="72"/>
      <c r="K898" s="72"/>
      <c r="L898" s="72"/>
      <c r="M898" s="72"/>
      <c r="N898" s="73"/>
      <c r="O898" s="73"/>
      <c r="P898" s="73"/>
      <c r="Q898" s="72"/>
      <c r="R898" s="128"/>
      <c r="S898" s="129"/>
      <c r="T898" s="130"/>
      <c r="U898" s="129"/>
      <c r="V898" s="95"/>
      <c r="W898" s="95"/>
      <c r="X898" s="131"/>
      <c r="Y898" s="132"/>
      <c r="Z898" s="132"/>
      <c r="AA898" s="95"/>
      <c r="AB898" s="132"/>
      <c r="AC898" s="104"/>
      <c r="AD898" s="104"/>
      <c r="AE898" s="132"/>
      <c r="AF898" s="133"/>
      <c r="AG898" s="132"/>
      <c r="AH898" s="132"/>
      <c r="AI898" s="133"/>
      <c r="AJ898" s="132"/>
      <c r="AK898" s="104"/>
      <c r="AL898" s="104"/>
      <c r="AM898" s="104"/>
      <c r="AN898" s="132"/>
      <c r="AO898" s="104"/>
      <c r="AP898" s="104"/>
      <c r="AQ898" s="104"/>
      <c r="AR898" s="104"/>
      <c r="AS898" s="104"/>
      <c r="AT898" s="104"/>
      <c r="AU898" s="104"/>
      <c r="AV898" s="126"/>
      <c r="AW898" s="104"/>
      <c r="AX898" s="134"/>
      <c r="AY898" s="134"/>
      <c r="AZ898" s="134"/>
    </row>
    <row r="899">
      <c r="B899" s="135"/>
      <c r="D899" s="38"/>
      <c r="E899" s="83"/>
      <c r="F899" s="70"/>
      <c r="G899" s="71"/>
      <c r="H899" s="72"/>
      <c r="I899" s="72"/>
      <c r="J899" s="72"/>
      <c r="K899" s="72"/>
      <c r="L899" s="72"/>
      <c r="M899" s="72"/>
      <c r="N899" s="73"/>
      <c r="O899" s="73"/>
      <c r="P899" s="73"/>
      <c r="Q899" s="72"/>
      <c r="R899" s="128"/>
      <c r="S899" s="129"/>
      <c r="T899" s="130"/>
      <c r="U899" s="129"/>
      <c r="V899" s="95"/>
      <c r="W899" s="95"/>
      <c r="X899" s="131"/>
      <c r="Y899" s="132"/>
      <c r="Z899" s="132"/>
      <c r="AA899" s="95"/>
      <c r="AB899" s="132"/>
      <c r="AC899" s="104"/>
      <c r="AD899" s="104"/>
      <c r="AE899" s="132"/>
      <c r="AF899" s="133"/>
      <c r="AG899" s="132"/>
      <c r="AH899" s="132"/>
      <c r="AI899" s="133"/>
      <c r="AJ899" s="132"/>
      <c r="AK899" s="104"/>
      <c r="AL899" s="104"/>
      <c r="AM899" s="104"/>
      <c r="AN899" s="132"/>
      <c r="AO899" s="104"/>
      <c r="AP899" s="104"/>
      <c r="AQ899" s="104"/>
      <c r="AR899" s="104"/>
      <c r="AS899" s="104"/>
      <c r="AT899" s="104"/>
      <c r="AU899" s="104"/>
      <c r="AV899" s="126"/>
      <c r="AW899" s="104"/>
      <c r="AX899" s="134"/>
      <c r="AY899" s="134"/>
      <c r="AZ899" s="134"/>
    </row>
    <row r="900">
      <c r="B900" s="135"/>
      <c r="D900" s="38"/>
      <c r="E900" s="83"/>
      <c r="F900" s="70"/>
      <c r="G900" s="71"/>
      <c r="H900" s="72"/>
      <c r="I900" s="72"/>
      <c r="J900" s="72"/>
      <c r="K900" s="72"/>
      <c r="L900" s="72"/>
      <c r="M900" s="72"/>
      <c r="N900" s="73"/>
      <c r="O900" s="73"/>
      <c r="P900" s="73"/>
      <c r="Q900" s="72"/>
      <c r="R900" s="128"/>
      <c r="S900" s="129"/>
      <c r="T900" s="130"/>
      <c r="U900" s="129"/>
      <c r="V900" s="95"/>
      <c r="W900" s="95"/>
      <c r="X900" s="131"/>
      <c r="Y900" s="132"/>
      <c r="Z900" s="132"/>
      <c r="AA900" s="95"/>
      <c r="AB900" s="132"/>
      <c r="AC900" s="104"/>
      <c r="AD900" s="104"/>
      <c r="AE900" s="132"/>
      <c r="AF900" s="133"/>
      <c r="AG900" s="132"/>
      <c r="AH900" s="132"/>
      <c r="AI900" s="133"/>
      <c r="AJ900" s="132"/>
      <c r="AK900" s="104"/>
      <c r="AL900" s="104"/>
      <c r="AM900" s="104"/>
      <c r="AN900" s="132"/>
      <c r="AO900" s="104"/>
      <c r="AP900" s="104"/>
      <c r="AQ900" s="104"/>
      <c r="AR900" s="104"/>
      <c r="AS900" s="104"/>
      <c r="AT900" s="104"/>
      <c r="AU900" s="104"/>
      <c r="AV900" s="126"/>
      <c r="AW900" s="104"/>
      <c r="AX900" s="134"/>
      <c r="AY900" s="134"/>
      <c r="AZ900" s="134"/>
    </row>
    <row r="901">
      <c r="B901" s="135"/>
      <c r="D901" s="38"/>
      <c r="E901" s="83"/>
      <c r="F901" s="70"/>
      <c r="G901" s="71"/>
      <c r="H901" s="72"/>
      <c r="I901" s="72"/>
      <c r="J901" s="72"/>
      <c r="K901" s="72"/>
      <c r="L901" s="72"/>
      <c r="M901" s="72"/>
      <c r="N901" s="73"/>
      <c r="O901" s="73"/>
      <c r="P901" s="73"/>
      <c r="Q901" s="72"/>
      <c r="R901" s="128"/>
      <c r="S901" s="129"/>
      <c r="T901" s="130"/>
      <c r="U901" s="129"/>
      <c r="V901" s="95"/>
      <c r="W901" s="95"/>
      <c r="X901" s="131"/>
      <c r="Y901" s="132"/>
      <c r="Z901" s="132"/>
      <c r="AA901" s="95"/>
      <c r="AB901" s="132"/>
      <c r="AC901" s="104"/>
      <c r="AD901" s="104"/>
      <c r="AE901" s="132"/>
      <c r="AF901" s="133"/>
      <c r="AG901" s="132"/>
      <c r="AH901" s="132"/>
      <c r="AI901" s="133"/>
      <c r="AJ901" s="132"/>
      <c r="AK901" s="104"/>
      <c r="AL901" s="104"/>
      <c r="AM901" s="104"/>
      <c r="AN901" s="132"/>
      <c r="AO901" s="104"/>
      <c r="AP901" s="104"/>
      <c r="AQ901" s="104"/>
      <c r="AR901" s="104"/>
      <c r="AS901" s="104"/>
      <c r="AT901" s="104"/>
      <c r="AU901" s="104"/>
      <c r="AV901" s="126"/>
      <c r="AW901" s="104"/>
      <c r="AX901" s="134"/>
      <c r="AY901" s="134"/>
      <c r="AZ901" s="134"/>
    </row>
    <row r="902">
      <c r="B902" s="135"/>
      <c r="D902" s="38"/>
      <c r="E902" s="83"/>
      <c r="F902" s="70"/>
      <c r="G902" s="71"/>
      <c r="H902" s="72"/>
      <c r="I902" s="72"/>
      <c r="J902" s="72"/>
      <c r="K902" s="72"/>
      <c r="L902" s="72"/>
      <c r="M902" s="72"/>
      <c r="N902" s="73"/>
      <c r="O902" s="73"/>
      <c r="P902" s="73"/>
      <c r="Q902" s="72"/>
      <c r="R902" s="128"/>
      <c r="S902" s="129"/>
      <c r="T902" s="130"/>
      <c r="U902" s="129"/>
      <c r="V902" s="95"/>
      <c r="W902" s="95"/>
      <c r="X902" s="131"/>
      <c r="Y902" s="132"/>
      <c r="Z902" s="132"/>
      <c r="AA902" s="95"/>
      <c r="AB902" s="132"/>
      <c r="AC902" s="104"/>
      <c r="AD902" s="104"/>
      <c r="AE902" s="132"/>
      <c r="AF902" s="133"/>
      <c r="AG902" s="132"/>
      <c r="AH902" s="132"/>
      <c r="AI902" s="133"/>
      <c r="AJ902" s="132"/>
      <c r="AK902" s="104"/>
      <c r="AL902" s="104"/>
      <c r="AM902" s="104"/>
      <c r="AN902" s="132"/>
      <c r="AO902" s="104"/>
      <c r="AP902" s="104"/>
      <c r="AQ902" s="104"/>
      <c r="AR902" s="104"/>
      <c r="AS902" s="104"/>
      <c r="AT902" s="104"/>
      <c r="AU902" s="104"/>
      <c r="AV902" s="126"/>
      <c r="AW902" s="104"/>
      <c r="AX902" s="134"/>
      <c r="AY902" s="134"/>
      <c r="AZ902" s="134"/>
    </row>
    <row r="903">
      <c r="B903" s="135"/>
      <c r="D903" s="38"/>
      <c r="E903" s="83"/>
      <c r="F903" s="70"/>
      <c r="G903" s="71"/>
      <c r="H903" s="72"/>
      <c r="I903" s="72"/>
      <c r="J903" s="72"/>
      <c r="K903" s="72"/>
      <c r="L903" s="72"/>
      <c r="M903" s="72"/>
      <c r="N903" s="73"/>
      <c r="O903" s="73"/>
      <c r="P903" s="73"/>
      <c r="Q903" s="72"/>
      <c r="R903" s="128"/>
      <c r="S903" s="129"/>
      <c r="T903" s="130"/>
      <c r="U903" s="129"/>
      <c r="V903" s="95"/>
      <c r="W903" s="95"/>
      <c r="X903" s="131"/>
      <c r="Y903" s="132"/>
      <c r="Z903" s="132"/>
      <c r="AA903" s="95"/>
      <c r="AB903" s="132"/>
      <c r="AC903" s="104"/>
      <c r="AD903" s="104"/>
      <c r="AE903" s="132"/>
      <c r="AF903" s="133"/>
      <c r="AG903" s="132"/>
      <c r="AH903" s="132"/>
      <c r="AI903" s="133"/>
      <c r="AJ903" s="132"/>
      <c r="AK903" s="104"/>
      <c r="AL903" s="104"/>
      <c r="AM903" s="104"/>
      <c r="AN903" s="132"/>
      <c r="AO903" s="104"/>
      <c r="AP903" s="104"/>
      <c r="AQ903" s="104"/>
      <c r="AR903" s="104"/>
      <c r="AS903" s="104"/>
      <c r="AT903" s="104"/>
      <c r="AU903" s="104"/>
      <c r="AV903" s="126"/>
      <c r="AW903" s="104"/>
      <c r="AX903" s="134"/>
      <c r="AY903" s="134"/>
      <c r="AZ903" s="134"/>
    </row>
    <row r="904">
      <c r="B904" s="135"/>
      <c r="D904" s="38"/>
      <c r="E904" s="83"/>
      <c r="F904" s="70"/>
      <c r="G904" s="71"/>
      <c r="H904" s="72"/>
      <c r="I904" s="72"/>
      <c r="J904" s="72"/>
      <c r="K904" s="72"/>
      <c r="L904" s="72"/>
      <c r="M904" s="72"/>
      <c r="N904" s="73"/>
      <c r="O904" s="73"/>
      <c r="P904" s="73"/>
      <c r="Q904" s="72"/>
      <c r="R904" s="128"/>
      <c r="S904" s="129"/>
      <c r="T904" s="130"/>
      <c r="U904" s="129"/>
      <c r="V904" s="95"/>
      <c r="W904" s="95"/>
      <c r="X904" s="131"/>
      <c r="Y904" s="132"/>
      <c r="Z904" s="132"/>
      <c r="AA904" s="95"/>
      <c r="AB904" s="132"/>
      <c r="AC904" s="104"/>
      <c r="AD904" s="104"/>
      <c r="AE904" s="132"/>
      <c r="AF904" s="133"/>
      <c r="AG904" s="132"/>
      <c r="AH904" s="132"/>
      <c r="AI904" s="133"/>
      <c r="AJ904" s="132"/>
      <c r="AK904" s="104"/>
      <c r="AL904" s="104"/>
      <c r="AM904" s="104"/>
      <c r="AN904" s="132"/>
      <c r="AO904" s="104"/>
      <c r="AP904" s="104"/>
      <c r="AQ904" s="104"/>
      <c r="AR904" s="104"/>
      <c r="AS904" s="104"/>
      <c r="AT904" s="104"/>
      <c r="AU904" s="104"/>
      <c r="AV904" s="126"/>
      <c r="AW904" s="104"/>
      <c r="AX904" s="134"/>
      <c r="AY904" s="134"/>
      <c r="AZ904" s="134"/>
    </row>
    <row r="905">
      <c r="B905" s="135"/>
      <c r="D905" s="38"/>
      <c r="E905" s="83"/>
      <c r="F905" s="70"/>
      <c r="G905" s="71"/>
      <c r="H905" s="72"/>
      <c r="I905" s="72"/>
      <c r="J905" s="72"/>
      <c r="K905" s="72"/>
      <c r="L905" s="72"/>
      <c r="M905" s="72"/>
      <c r="N905" s="73"/>
      <c r="O905" s="73"/>
      <c r="P905" s="73"/>
      <c r="Q905" s="72"/>
      <c r="R905" s="128"/>
      <c r="S905" s="129"/>
      <c r="T905" s="130"/>
      <c r="U905" s="129"/>
      <c r="V905" s="95"/>
      <c r="W905" s="95"/>
      <c r="X905" s="131"/>
      <c r="Y905" s="132"/>
      <c r="Z905" s="132"/>
      <c r="AA905" s="95"/>
      <c r="AB905" s="132"/>
      <c r="AC905" s="104"/>
      <c r="AD905" s="104"/>
      <c r="AE905" s="132"/>
      <c r="AF905" s="133"/>
      <c r="AG905" s="132"/>
      <c r="AH905" s="132"/>
      <c r="AI905" s="133"/>
      <c r="AJ905" s="132"/>
      <c r="AK905" s="104"/>
      <c r="AL905" s="104"/>
      <c r="AM905" s="104"/>
      <c r="AN905" s="132"/>
      <c r="AO905" s="104"/>
      <c r="AP905" s="104"/>
      <c r="AQ905" s="104"/>
      <c r="AR905" s="104"/>
      <c r="AS905" s="104"/>
      <c r="AT905" s="104"/>
      <c r="AU905" s="104"/>
      <c r="AV905" s="126"/>
      <c r="AW905" s="104"/>
      <c r="AX905" s="134"/>
      <c r="AY905" s="134"/>
      <c r="AZ905" s="134"/>
    </row>
    <row r="906">
      <c r="B906" s="135"/>
      <c r="D906" s="38"/>
      <c r="E906" s="83"/>
      <c r="F906" s="70"/>
      <c r="G906" s="71"/>
      <c r="H906" s="72"/>
      <c r="I906" s="72"/>
      <c r="J906" s="72"/>
      <c r="K906" s="72"/>
      <c r="L906" s="72"/>
      <c r="M906" s="72"/>
      <c r="N906" s="73"/>
      <c r="O906" s="73"/>
      <c r="P906" s="73"/>
      <c r="Q906" s="72"/>
      <c r="R906" s="128"/>
      <c r="S906" s="129"/>
      <c r="T906" s="130"/>
      <c r="U906" s="129"/>
      <c r="V906" s="95"/>
      <c r="W906" s="95"/>
      <c r="X906" s="131"/>
      <c r="Y906" s="132"/>
      <c r="Z906" s="132"/>
      <c r="AA906" s="95"/>
      <c r="AB906" s="132"/>
      <c r="AC906" s="104"/>
      <c r="AD906" s="104"/>
      <c r="AE906" s="132"/>
      <c r="AF906" s="133"/>
      <c r="AG906" s="132"/>
      <c r="AH906" s="132"/>
      <c r="AI906" s="133"/>
      <c r="AJ906" s="132"/>
      <c r="AK906" s="104"/>
      <c r="AL906" s="104"/>
      <c r="AM906" s="104"/>
      <c r="AN906" s="132"/>
      <c r="AO906" s="104"/>
      <c r="AP906" s="104"/>
      <c r="AQ906" s="104"/>
      <c r="AR906" s="104"/>
      <c r="AS906" s="104"/>
      <c r="AT906" s="104"/>
      <c r="AU906" s="104"/>
      <c r="AV906" s="126"/>
      <c r="AW906" s="104"/>
      <c r="AX906" s="134"/>
      <c r="AY906" s="134"/>
      <c r="AZ906" s="134"/>
    </row>
    <row r="907">
      <c r="B907" s="135"/>
      <c r="D907" s="38"/>
      <c r="E907" s="83"/>
      <c r="F907" s="70"/>
      <c r="G907" s="71"/>
      <c r="H907" s="72"/>
      <c r="I907" s="72"/>
      <c r="J907" s="72"/>
      <c r="K907" s="72"/>
      <c r="L907" s="72"/>
      <c r="M907" s="72"/>
      <c r="N907" s="73"/>
      <c r="O907" s="73"/>
      <c r="P907" s="73"/>
      <c r="Q907" s="72"/>
      <c r="R907" s="128"/>
      <c r="S907" s="129"/>
      <c r="T907" s="130"/>
      <c r="U907" s="129"/>
      <c r="V907" s="95"/>
      <c r="W907" s="95"/>
      <c r="X907" s="131"/>
      <c r="Y907" s="132"/>
      <c r="Z907" s="132"/>
      <c r="AA907" s="95"/>
      <c r="AB907" s="132"/>
      <c r="AC907" s="104"/>
      <c r="AD907" s="104"/>
      <c r="AE907" s="132"/>
      <c r="AF907" s="133"/>
      <c r="AG907" s="132"/>
      <c r="AH907" s="132"/>
      <c r="AI907" s="133"/>
      <c r="AJ907" s="132"/>
      <c r="AK907" s="104"/>
      <c r="AL907" s="104"/>
      <c r="AM907" s="104"/>
      <c r="AN907" s="132"/>
      <c r="AO907" s="104"/>
      <c r="AP907" s="104"/>
      <c r="AQ907" s="104"/>
      <c r="AR907" s="104"/>
      <c r="AS907" s="104"/>
      <c r="AT907" s="104"/>
      <c r="AU907" s="104"/>
      <c r="AV907" s="126"/>
      <c r="AW907" s="104"/>
      <c r="AX907" s="134"/>
      <c r="AY907" s="134"/>
      <c r="AZ907" s="134"/>
    </row>
    <row r="908">
      <c r="B908" s="135"/>
      <c r="D908" s="38"/>
      <c r="E908" s="83"/>
      <c r="F908" s="70"/>
      <c r="G908" s="71"/>
      <c r="H908" s="72"/>
      <c r="I908" s="72"/>
      <c r="J908" s="72"/>
      <c r="K908" s="72"/>
      <c r="L908" s="72"/>
      <c r="M908" s="72"/>
      <c r="N908" s="73"/>
      <c r="O908" s="73"/>
      <c r="P908" s="73"/>
      <c r="Q908" s="72"/>
      <c r="R908" s="128"/>
      <c r="S908" s="129"/>
      <c r="T908" s="130"/>
      <c r="U908" s="129"/>
      <c r="V908" s="95"/>
      <c r="W908" s="95"/>
      <c r="X908" s="131"/>
      <c r="Y908" s="132"/>
      <c r="Z908" s="132"/>
      <c r="AA908" s="95"/>
      <c r="AB908" s="132"/>
      <c r="AC908" s="104"/>
      <c r="AD908" s="104"/>
      <c r="AE908" s="132"/>
      <c r="AF908" s="133"/>
      <c r="AG908" s="132"/>
      <c r="AH908" s="132"/>
      <c r="AI908" s="133"/>
      <c r="AJ908" s="132"/>
      <c r="AK908" s="104"/>
      <c r="AL908" s="104"/>
      <c r="AM908" s="104"/>
      <c r="AN908" s="132"/>
      <c r="AO908" s="104"/>
      <c r="AP908" s="104"/>
      <c r="AQ908" s="104"/>
      <c r="AR908" s="104"/>
      <c r="AS908" s="104"/>
      <c r="AT908" s="104"/>
      <c r="AU908" s="104"/>
      <c r="AV908" s="126"/>
      <c r="AW908" s="104"/>
      <c r="AX908" s="134"/>
      <c r="AY908" s="134"/>
      <c r="AZ908" s="134"/>
    </row>
    <row r="909">
      <c r="B909" s="135"/>
      <c r="D909" s="38"/>
      <c r="E909" s="83"/>
      <c r="F909" s="70"/>
      <c r="G909" s="71"/>
      <c r="H909" s="72"/>
      <c r="I909" s="72"/>
      <c r="J909" s="72"/>
      <c r="K909" s="72"/>
      <c r="L909" s="72"/>
      <c r="M909" s="72"/>
      <c r="N909" s="73"/>
      <c r="O909" s="73"/>
      <c r="P909" s="73"/>
      <c r="Q909" s="72"/>
      <c r="R909" s="128"/>
      <c r="S909" s="129"/>
      <c r="T909" s="130"/>
      <c r="U909" s="129"/>
      <c r="V909" s="95"/>
      <c r="W909" s="95"/>
      <c r="X909" s="131"/>
      <c r="Y909" s="132"/>
      <c r="Z909" s="132"/>
      <c r="AA909" s="95"/>
      <c r="AB909" s="132"/>
      <c r="AC909" s="104"/>
      <c r="AD909" s="104"/>
      <c r="AE909" s="132"/>
      <c r="AF909" s="133"/>
      <c r="AG909" s="132"/>
      <c r="AH909" s="132"/>
      <c r="AI909" s="133"/>
      <c r="AJ909" s="132"/>
      <c r="AK909" s="104"/>
      <c r="AL909" s="104"/>
      <c r="AM909" s="104"/>
      <c r="AN909" s="132"/>
      <c r="AO909" s="104"/>
      <c r="AP909" s="104"/>
      <c r="AQ909" s="104"/>
      <c r="AR909" s="104"/>
      <c r="AS909" s="104"/>
      <c r="AT909" s="104"/>
      <c r="AU909" s="104"/>
      <c r="AV909" s="126"/>
      <c r="AW909" s="104"/>
      <c r="AX909" s="134"/>
      <c r="AY909" s="134"/>
      <c r="AZ909" s="134"/>
    </row>
    <row r="910">
      <c r="B910" s="135"/>
      <c r="D910" s="38"/>
      <c r="E910" s="83"/>
      <c r="F910" s="70"/>
      <c r="G910" s="71"/>
      <c r="H910" s="72"/>
      <c r="I910" s="72"/>
      <c r="J910" s="72"/>
      <c r="K910" s="72"/>
      <c r="L910" s="72"/>
      <c r="M910" s="72"/>
      <c r="N910" s="73"/>
      <c r="O910" s="73"/>
      <c r="P910" s="73"/>
      <c r="Q910" s="72"/>
      <c r="R910" s="128"/>
      <c r="S910" s="129"/>
      <c r="T910" s="130"/>
      <c r="U910" s="129"/>
      <c r="V910" s="95"/>
      <c r="W910" s="95"/>
      <c r="X910" s="131"/>
      <c r="Y910" s="132"/>
      <c r="Z910" s="132"/>
      <c r="AA910" s="95"/>
      <c r="AB910" s="132"/>
      <c r="AC910" s="104"/>
      <c r="AD910" s="104"/>
      <c r="AE910" s="132"/>
      <c r="AF910" s="133"/>
      <c r="AG910" s="132"/>
      <c r="AH910" s="132"/>
      <c r="AI910" s="133"/>
      <c r="AJ910" s="132"/>
      <c r="AK910" s="104"/>
      <c r="AL910" s="104"/>
      <c r="AM910" s="104"/>
      <c r="AN910" s="132"/>
      <c r="AO910" s="104"/>
      <c r="AP910" s="104"/>
      <c r="AQ910" s="104"/>
      <c r="AR910" s="104"/>
      <c r="AS910" s="104"/>
      <c r="AT910" s="104"/>
      <c r="AU910" s="104"/>
      <c r="AV910" s="126"/>
      <c r="AW910" s="104"/>
      <c r="AX910" s="134"/>
      <c r="AY910" s="134"/>
      <c r="AZ910" s="134"/>
    </row>
    <row r="911">
      <c r="B911" s="135"/>
      <c r="D911" s="38"/>
      <c r="E911" s="83"/>
      <c r="F911" s="70"/>
      <c r="G911" s="71"/>
      <c r="H911" s="72"/>
      <c r="I911" s="72"/>
      <c r="J911" s="72"/>
      <c r="K911" s="72"/>
      <c r="L911" s="72"/>
      <c r="M911" s="72"/>
      <c r="N911" s="73"/>
      <c r="O911" s="73"/>
      <c r="P911" s="73"/>
      <c r="Q911" s="72"/>
      <c r="R911" s="128"/>
      <c r="S911" s="129"/>
      <c r="T911" s="130"/>
      <c r="U911" s="129"/>
      <c r="V911" s="95"/>
      <c r="W911" s="95"/>
      <c r="X911" s="131"/>
      <c r="Y911" s="132"/>
      <c r="Z911" s="132"/>
      <c r="AA911" s="95"/>
      <c r="AB911" s="132"/>
      <c r="AC911" s="104"/>
      <c r="AD911" s="104"/>
      <c r="AE911" s="132"/>
      <c r="AF911" s="133"/>
      <c r="AG911" s="132"/>
      <c r="AH911" s="132"/>
      <c r="AI911" s="133"/>
      <c r="AJ911" s="132"/>
      <c r="AK911" s="104"/>
      <c r="AL911" s="104"/>
      <c r="AM911" s="104"/>
      <c r="AN911" s="132"/>
      <c r="AO911" s="104"/>
      <c r="AP911" s="104"/>
      <c r="AQ911" s="104"/>
      <c r="AR911" s="104"/>
      <c r="AS911" s="104"/>
      <c r="AT911" s="104"/>
      <c r="AU911" s="104"/>
      <c r="AV911" s="126"/>
      <c r="AW911" s="104"/>
      <c r="AX911" s="134"/>
      <c r="AY911" s="134"/>
      <c r="AZ911" s="134"/>
    </row>
    <row r="912">
      <c r="B912" s="135"/>
      <c r="D912" s="38"/>
      <c r="E912" s="83"/>
      <c r="F912" s="70"/>
      <c r="G912" s="71"/>
      <c r="H912" s="72"/>
      <c r="I912" s="72"/>
      <c r="J912" s="72"/>
      <c r="K912" s="72"/>
      <c r="L912" s="72"/>
      <c r="M912" s="72"/>
      <c r="N912" s="73"/>
      <c r="O912" s="73"/>
      <c r="P912" s="73"/>
      <c r="Q912" s="72"/>
      <c r="R912" s="128"/>
      <c r="S912" s="129"/>
      <c r="T912" s="130"/>
      <c r="U912" s="129"/>
      <c r="V912" s="95"/>
      <c r="W912" s="95"/>
      <c r="X912" s="131"/>
      <c r="Y912" s="132"/>
      <c r="Z912" s="132"/>
      <c r="AA912" s="95"/>
      <c r="AB912" s="132"/>
      <c r="AC912" s="104"/>
      <c r="AD912" s="104"/>
      <c r="AE912" s="132"/>
      <c r="AF912" s="133"/>
      <c r="AG912" s="132"/>
      <c r="AH912" s="132"/>
      <c r="AI912" s="133"/>
      <c r="AJ912" s="132"/>
      <c r="AK912" s="104"/>
      <c r="AL912" s="104"/>
      <c r="AM912" s="104"/>
      <c r="AN912" s="132"/>
      <c r="AO912" s="104"/>
      <c r="AP912" s="104"/>
      <c r="AQ912" s="104"/>
      <c r="AR912" s="104"/>
      <c r="AS912" s="104"/>
      <c r="AT912" s="104"/>
      <c r="AU912" s="104"/>
      <c r="AV912" s="126"/>
      <c r="AW912" s="104"/>
      <c r="AX912" s="134"/>
      <c r="AY912" s="134"/>
      <c r="AZ912" s="134"/>
    </row>
    <row r="913">
      <c r="B913" s="135"/>
      <c r="D913" s="38"/>
      <c r="E913" s="83"/>
      <c r="F913" s="70"/>
      <c r="G913" s="71"/>
      <c r="H913" s="72"/>
      <c r="I913" s="72"/>
      <c r="J913" s="72"/>
      <c r="K913" s="72"/>
      <c r="L913" s="72"/>
      <c r="M913" s="72"/>
      <c r="N913" s="73"/>
      <c r="O913" s="73"/>
      <c r="P913" s="73"/>
      <c r="Q913" s="72"/>
      <c r="R913" s="128"/>
      <c r="S913" s="129"/>
      <c r="T913" s="130"/>
      <c r="U913" s="129"/>
      <c r="V913" s="95"/>
      <c r="W913" s="95"/>
      <c r="X913" s="131"/>
      <c r="Y913" s="132"/>
      <c r="Z913" s="132"/>
      <c r="AA913" s="95"/>
      <c r="AB913" s="132"/>
      <c r="AC913" s="104"/>
      <c r="AD913" s="104"/>
      <c r="AE913" s="132"/>
      <c r="AF913" s="133"/>
      <c r="AG913" s="132"/>
      <c r="AH913" s="132"/>
      <c r="AI913" s="133"/>
      <c r="AJ913" s="132"/>
      <c r="AK913" s="104"/>
      <c r="AL913" s="104"/>
      <c r="AM913" s="104"/>
      <c r="AN913" s="132"/>
      <c r="AO913" s="104"/>
      <c r="AP913" s="104"/>
      <c r="AQ913" s="104"/>
      <c r="AR913" s="104"/>
      <c r="AS913" s="104"/>
      <c r="AT913" s="104"/>
      <c r="AU913" s="104"/>
      <c r="AV913" s="126"/>
      <c r="AW913" s="104"/>
      <c r="AX913" s="134"/>
      <c r="AY913" s="134"/>
      <c r="AZ913" s="134"/>
    </row>
    <row r="914">
      <c r="B914" s="135"/>
      <c r="D914" s="38"/>
      <c r="E914" s="83"/>
      <c r="F914" s="70"/>
      <c r="G914" s="71"/>
      <c r="H914" s="72"/>
      <c r="I914" s="72"/>
      <c r="J914" s="72"/>
      <c r="K914" s="72"/>
      <c r="L914" s="72"/>
      <c r="M914" s="72"/>
      <c r="N914" s="73"/>
      <c r="O914" s="73"/>
      <c r="P914" s="73"/>
      <c r="Q914" s="72"/>
      <c r="R914" s="128"/>
      <c r="S914" s="129"/>
      <c r="T914" s="130"/>
      <c r="U914" s="129"/>
      <c r="V914" s="95"/>
      <c r="W914" s="95"/>
      <c r="X914" s="131"/>
      <c r="Y914" s="132"/>
      <c r="Z914" s="132"/>
      <c r="AA914" s="95"/>
      <c r="AB914" s="132"/>
      <c r="AC914" s="104"/>
      <c r="AD914" s="104"/>
      <c r="AE914" s="132"/>
      <c r="AF914" s="133"/>
      <c r="AG914" s="132"/>
      <c r="AH914" s="132"/>
      <c r="AI914" s="133"/>
      <c r="AJ914" s="132"/>
      <c r="AK914" s="104"/>
      <c r="AL914" s="104"/>
      <c r="AM914" s="104"/>
      <c r="AN914" s="132"/>
      <c r="AO914" s="104"/>
      <c r="AP914" s="104"/>
      <c r="AQ914" s="104"/>
      <c r="AR914" s="104"/>
      <c r="AS914" s="104"/>
      <c r="AT914" s="104"/>
      <c r="AU914" s="104"/>
      <c r="AV914" s="126"/>
      <c r="AW914" s="104"/>
      <c r="AX914" s="134"/>
      <c r="AY914" s="134"/>
      <c r="AZ914" s="134"/>
    </row>
    <row r="915">
      <c r="B915" s="135"/>
      <c r="D915" s="38"/>
      <c r="E915" s="83"/>
      <c r="F915" s="70"/>
      <c r="G915" s="71"/>
      <c r="H915" s="72"/>
      <c r="I915" s="72"/>
      <c r="J915" s="72"/>
      <c r="K915" s="72"/>
      <c r="L915" s="72"/>
      <c r="M915" s="72"/>
      <c r="N915" s="73"/>
      <c r="O915" s="73"/>
      <c r="P915" s="73"/>
      <c r="Q915" s="72"/>
      <c r="R915" s="128"/>
      <c r="S915" s="129"/>
      <c r="T915" s="130"/>
      <c r="U915" s="129"/>
      <c r="V915" s="95"/>
      <c r="W915" s="95"/>
      <c r="X915" s="131"/>
      <c r="Y915" s="132"/>
      <c r="Z915" s="132"/>
      <c r="AA915" s="95"/>
      <c r="AB915" s="132"/>
      <c r="AC915" s="104"/>
      <c r="AD915" s="104"/>
      <c r="AE915" s="132"/>
      <c r="AF915" s="133"/>
      <c r="AG915" s="132"/>
      <c r="AH915" s="132"/>
      <c r="AI915" s="133"/>
      <c r="AJ915" s="132"/>
      <c r="AK915" s="104"/>
      <c r="AL915" s="104"/>
      <c r="AM915" s="104"/>
      <c r="AN915" s="132"/>
      <c r="AO915" s="104"/>
      <c r="AP915" s="104"/>
      <c r="AQ915" s="104"/>
      <c r="AR915" s="104"/>
      <c r="AS915" s="104"/>
      <c r="AT915" s="104"/>
      <c r="AU915" s="104"/>
      <c r="AV915" s="126"/>
      <c r="AW915" s="104"/>
      <c r="AX915" s="134"/>
      <c r="AY915" s="134"/>
      <c r="AZ915" s="134"/>
    </row>
    <row r="916">
      <c r="B916" s="135"/>
      <c r="D916" s="38"/>
      <c r="E916" s="83"/>
      <c r="F916" s="70"/>
      <c r="G916" s="71"/>
      <c r="H916" s="72"/>
      <c r="I916" s="72"/>
      <c r="J916" s="72"/>
      <c r="K916" s="72"/>
      <c r="L916" s="72"/>
      <c r="M916" s="72"/>
      <c r="N916" s="73"/>
      <c r="O916" s="73"/>
      <c r="P916" s="73"/>
      <c r="Q916" s="72"/>
      <c r="R916" s="128"/>
      <c r="S916" s="129"/>
      <c r="T916" s="130"/>
      <c r="U916" s="129"/>
      <c r="V916" s="95"/>
      <c r="W916" s="95"/>
      <c r="X916" s="131"/>
      <c r="Y916" s="132"/>
      <c r="Z916" s="132"/>
      <c r="AA916" s="95"/>
      <c r="AB916" s="132"/>
      <c r="AC916" s="104"/>
      <c r="AD916" s="104"/>
      <c r="AE916" s="132"/>
      <c r="AF916" s="133"/>
      <c r="AG916" s="132"/>
      <c r="AH916" s="132"/>
      <c r="AI916" s="133"/>
      <c r="AJ916" s="132"/>
      <c r="AK916" s="104"/>
      <c r="AL916" s="104"/>
      <c r="AM916" s="104"/>
      <c r="AN916" s="132"/>
      <c r="AO916" s="104"/>
      <c r="AP916" s="104"/>
      <c r="AQ916" s="104"/>
      <c r="AR916" s="104"/>
      <c r="AS916" s="104"/>
      <c r="AT916" s="104"/>
      <c r="AU916" s="104"/>
      <c r="AV916" s="126"/>
      <c r="AW916" s="104"/>
      <c r="AX916" s="134"/>
      <c r="AY916" s="134"/>
      <c r="AZ916" s="134"/>
    </row>
    <row r="917">
      <c r="B917" s="135"/>
      <c r="D917" s="38"/>
      <c r="E917" s="83"/>
      <c r="F917" s="70"/>
      <c r="G917" s="71"/>
      <c r="H917" s="72"/>
      <c r="I917" s="72"/>
      <c r="J917" s="72"/>
      <c r="K917" s="72"/>
      <c r="L917" s="72"/>
      <c r="M917" s="72"/>
      <c r="N917" s="73"/>
      <c r="O917" s="73"/>
      <c r="P917" s="73"/>
      <c r="Q917" s="72"/>
      <c r="R917" s="128"/>
      <c r="S917" s="129"/>
      <c r="T917" s="130"/>
      <c r="U917" s="129"/>
      <c r="V917" s="95"/>
      <c r="W917" s="95"/>
      <c r="X917" s="131"/>
      <c r="Y917" s="132"/>
      <c r="Z917" s="132"/>
      <c r="AA917" s="95"/>
      <c r="AB917" s="132"/>
      <c r="AC917" s="104"/>
      <c r="AD917" s="104"/>
      <c r="AE917" s="132"/>
      <c r="AF917" s="133"/>
      <c r="AG917" s="132"/>
      <c r="AH917" s="132"/>
      <c r="AI917" s="133"/>
      <c r="AJ917" s="132"/>
      <c r="AK917" s="104"/>
      <c r="AL917" s="104"/>
      <c r="AM917" s="104"/>
      <c r="AN917" s="132"/>
      <c r="AO917" s="104"/>
      <c r="AP917" s="104"/>
      <c r="AQ917" s="104"/>
      <c r="AR917" s="104"/>
      <c r="AS917" s="104"/>
      <c r="AT917" s="104"/>
      <c r="AU917" s="104"/>
      <c r="AV917" s="126"/>
      <c r="AW917" s="104"/>
      <c r="AX917" s="134"/>
      <c r="AY917" s="134"/>
      <c r="AZ917" s="134"/>
    </row>
    <row r="918">
      <c r="B918" s="135"/>
      <c r="D918" s="38"/>
      <c r="E918" s="83"/>
      <c r="F918" s="70"/>
      <c r="G918" s="71"/>
      <c r="H918" s="72"/>
      <c r="I918" s="72"/>
      <c r="J918" s="72"/>
      <c r="K918" s="72"/>
      <c r="L918" s="72"/>
      <c r="M918" s="72"/>
      <c r="N918" s="73"/>
      <c r="O918" s="73"/>
      <c r="P918" s="73"/>
      <c r="Q918" s="72"/>
      <c r="R918" s="128"/>
      <c r="S918" s="129"/>
      <c r="T918" s="130"/>
      <c r="U918" s="129"/>
      <c r="V918" s="95"/>
      <c r="W918" s="95"/>
      <c r="X918" s="131"/>
      <c r="Y918" s="132"/>
      <c r="Z918" s="132"/>
      <c r="AA918" s="95"/>
      <c r="AB918" s="132"/>
      <c r="AC918" s="104"/>
      <c r="AD918" s="104"/>
      <c r="AE918" s="132"/>
      <c r="AF918" s="133"/>
      <c r="AG918" s="132"/>
      <c r="AH918" s="132"/>
      <c r="AI918" s="133"/>
      <c r="AJ918" s="132"/>
      <c r="AK918" s="104"/>
      <c r="AL918" s="104"/>
      <c r="AM918" s="104"/>
      <c r="AN918" s="132"/>
      <c r="AO918" s="104"/>
      <c r="AP918" s="104"/>
      <c r="AQ918" s="104"/>
      <c r="AR918" s="104"/>
      <c r="AS918" s="104"/>
      <c r="AT918" s="104"/>
      <c r="AU918" s="104"/>
      <c r="AV918" s="126"/>
      <c r="AW918" s="104"/>
      <c r="AX918" s="134"/>
      <c r="AY918" s="134"/>
      <c r="AZ918" s="134"/>
    </row>
    <row r="919">
      <c r="B919" s="135"/>
      <c r="D919" s="38"/>
      <c r="E919" s="83"/>
      <c r="F919" s="70"/>
      <c r="G919" s="71"/>
      <c r="H919" s="72"/>
      <c r="I919" s="72"/>
      <c r="J919" s="72"/>
      <c r="K919" s="72"/>
      <c r="L919" s="72"/>
      <c r="M919" s="72"/>
      <c r="N919" s="73"/>
      <c r="O919" s="73"/>
      <c r="P919" s="73"/>
      <c r="Q919" s="72"/>
      <c r="R919" s="128"/>
      <c r="S919" s="129"/>
      <c r="T919" s="130"/>
      <c r="U919" s="129"/>
      <c r="V919" s="95"/>
      <c r="W919" s="95"/>
      <c r="X919" s="131"/>
      <c r="Y919" s="132"/>
      <c r="Z919" s="132"/>
      <c r="AA919" s="95"/>
      <c r="AB919" s="132"/>
      <c r="AC919" s="104"/>
      <c r="AD919" s="104"/>
      <c r="AE919" s="132"/>
      <c r="AF919" s="133"/>
      <c r="AG919" s="132"/>
      <c r="AH919" s="132"/>
      <c r="AI919" s="133"/>
      <c r="AJ919" s="132"/>
      <c r="AK919" s="104"/>
      <c r="AL919" s="104"/>
      <c r="AM919" s="104"/>
      <c r="AN919" s="132"/>
      <c r="AO919" s="104"/>
      <c r="AP919" s="104"/>
      <c r="AQ919" s="104"/>
      <c r="AR919" s="104"/>
      <c r="AS919" s="104"/>
      <c r="AT919" s="104"/>
      <c r="AU919" s="104"/>
      <c r="AV919" s="126"/>
      <c r="AW919" s="104"/>
      <c r="AX919" s="134"/>
      <c r="AY919" s="134"/>
      <c r="AZ919" s="134"/>
    </row>
    <row r="920">
      <c r="B920" s="135"/>
      <c r="D920" s="38"/>
      <c r="E920" s="83"/>
      <c r="F920" s="70"/>
      <c r="G920" s="71"/>
      <c r="H920" s="72"/>
      <c r="I920" s="72"/>
      <c r="J920" s="72"/>
      <c r="K920" s="72"/>
      <c r="L920" s="72"/>
      <c r="M920" s="72"/>
      <c r="N920" s="73"/>
      <c r="O920" s="73"/>
      <c r="P920" s="73"/>
      <c r="Q920" s="72"/>
      <c r="R920" s="128"/>
      <c r="S920" s="129"/>
      <c r="T920" s="130"/>
      <c r="U920" s="129"/>
      <c r="V920" s="95"/>
      <c r="W920" s="95"/>
      <c r="X920" s="131"/>
      <c r="Y920" s="132"/>
      <c r="Z920" s="132"/>
      <c r="AA920" s="95"/>
      <c r="AB920" s="132"/>
      <c r="AC920" s="104"/>
      <c r="AD920" s="104"/>
      <c r="AE920" s="132"/>
      <c r="AF920" s="133"/>
      <c r="AG920" s="132"/>
      <c r="AH920" s="132"/>
      <c r="AI920" s="133"/>
      <c r="AJ920" s="132"/>
      <c r="AK920" s="104"/>
      <c r="AL920" s="104"/>
      <c r="AM920" s="104"/>
      <c r="AN920" s="132"/>
      <c r="AO920" s="104"/>
      <c r="AP920" s="104"/>
      <c r="AQ920" s="104"/>
      <c r="AR920" s="104"/>
      <c r="AS920" s="104"/>
      <c r="AT920" s="104"/>
      <c r="AU920" s="104"/>
      <c r="AV920" s="126"/>
      <c r="AW920" s="104"/>
      <c r="AX920" s="134"/>
      <c r="AY920" s="134"/>
      <c r="AZ920" s="134"/>
    </row>
    <row r="921">
      <c r="B921" s="135"/>
      <c r="D921" s="38"/>
      <c r="E921" s="83"/>
      <c r="F921" s="70"/>
      <c r="G921" s="71"/>
      <c r="H921" s="72"/>
      <c r="I921" s="72"/>
      <c r="J921" s="72"/>
      <c r="K921" s="72"/>
      <c r="L921" s="72"/>
      <c r="M921" s="72"/>
      <c r="N921" s="73"/>
      <c r="O921" s="73"/>
      <c r="P921" s="73"/>
      <c r="Q921" s="72"/>
      <c r="R921" s="128"/>
      <c r="S921" s="129"/>
      <c r="T921" s="130"/>
      <c r="U921" s="129"/>
      <c r="V921" s="95"/>
      <c r="W921" s="95"/>
      <c r="X921" s="131"/>
      <c r="Y921" s="132"/>
      <c r="Z921" s="132"/>
      <c r="AA921" s="95"/>
      <c r="AB921" s="132"/>
      <c r="AC921" s="104"/>
      <c r="AD921" s="104"/>
      <c r="AE921" s="132"/>
      <c r="AF921" s="133"/>
      <c r="AG921" s="132"/>
      <c r="AH921" s="132"/>
      <c r="AI921" s="133"/>
      <c r="AJ921" s="132"/>
      <c r="AK921" s="104"/>
      <c r="AL921" s="104"/>
      <c r="AM921" s="104"/>
      <c r="AN921" s="132"/>
      <c r="AO921" s="104"/>
      <c r="AP921" s="104"/>
      <c r="AQ921" s="104"/>
      <c r="AR921" s="104"/>
      <c r="AS921" s="104"/>
      <c r="AT921" s="104"/>
      <c r="AU921" s="104"/>
      <c r="AV921" s="126"/>
      <c r="AW921" s="104"/>
      <c r="AX921" s="134"/>
      <c r="AY921" s="134"/>
      <c r="AZ921" s="134"/>
    </row>
    <row r="922">
      <c r="B922" s="135"/>
      <c r="D922" s="38"/>
      <c r="E922" s="83"/>
      <c r="F922" s="70"/>
      <c r="G922" s="71"/>
      <c r="H922" s="72"/>
      <c r="I922" s="72"/>
      <c r="J922" s="72"/>
      <c r="K922" s="72"/>
      <c r="L922" s="72"/>
      <c r="M922" s="72"/>
      <c r="N922" s="73"/>
      <c r="O922" s="73"/>
      <c r="P922" s="73"/>
      <c r="Q922" s="72"/>
      <c r="R922" s="128"/>
      <c r="S922" s="129"/>
      <c r="T922" s="130"/>
      <c r="U922" s="129"/>
      <c r="V922" s="95"/>
      <c r="W922" s="95"/>
      <c r="X922" s="131"/>
      <c r="Y922" s="132"/>
      <c r="Z922" s="132"/>
      <c r="AA922" s="95"/>
      <c r="AB922" s="132"/>
      <c r="AC922" s="104"/>
      <c r="AD922" s="104"/>
      <c r="AE922" s="132"/>
      <c r="AF922" s="133"/>
      <c r="AG922" s="132"/>
      <c r="AH922" s="132"/>
      <c r="AI922" s="133"/>
      <c r="AJ922" s="132"/>
      <c r="AK922" s="104"/>
      <c r="AL922" s="104"/>
      <c r="AM922" s="104"/>
      <c r="AN922" s="132"/>
      <c r="AO922" s="104"/>
      <c r="AP922" s="104"/>
      <c r="AQ922" s="104"/>
      <c r="AR922" s="104"/>
      <c r="AS922" s="104"/>
      <c r="AT922" s="104"/>
      <c r="AU922" s="104"/>
      <c r="AV922" s="126"/>
      <c r="AW922" s="104"/>
      <c r="AX922" s="134"/>
      <c r="AY922" s="134"/>
      <c r="AZ922" s="134"/>
    </row>
    <row r="923">
      <c r="B923" s="135"/>
      <c r="D923" s="38"/>
      <c r="E923" s="83"/>
      <c r="F923" s="70"/>
      <c r="G923" s="71"/>
      <c r="H923" s="72"/>
      <c r="I923" s="72"/>
      <c r="J923" s="72"/>
      <c r="K923" s="72"/>
      <c r="L923" s="72"/>
      <c r="M923" s="72"/>
      <c r="N923" s="73"/>
      <c r="O923" s="73"/>
      <c r="P923" s="73"/>
      <c r="Q923" s="72"/>
      <c r="R923" s="128"/>
      <c r="S923" s="129"/>
      <c r="T923" s="130"/>
      <c r="U923" s="129"/>
      <c r="V923" s="95"/>
      <c r="W923" s="95"/>
      <c r="X923" s="131"/>
      <c r="Y923" s="132"/>
      <c r="Z923" s="132"/>
      <c r="AA923" s="95"/>
      <c r="AB923" s="132"/>
      <c r="AC923" s="104"/>
      <c r="AD923" s="104"/>
      <c r="AE923" s="132"/>
      <c r="AF923" s="133"/>
      <c r="AG923" s="132"/>
      <c r="AH923" s="132"/>
      <c r="AI923" s="133"/>
      <c r="AJ923" s="132"/>
      <c r="AK923" s="104"/>
      <c r="AL923" s="104"/>
      <c r="AM923" s="104"/>
      <c r="AN923" s="132"/>
      <c r="AO923" s="104"/>
      <c r="AP923" s="104"/>
      <c r="AQ923" s="104"/>
      <c r="AR923" s="104"/>
      <c r="AS923" s="104"/>
      <c r="AT923" s="104"/>
      <c r="AU923" s="104"/>
      <c r="AV923" s="126"/>
      <c r="AW923" s="104"/>
      <c r="AX923" s="134"/>
      <c r="AY923" s="134"/>
      <c r="AZ923" s="134"/>
    </row>
    <row r="924">
      <c r="B924" s="135"/>
      <c r="D924" s="38"/>
      <c r="E924" s="83"/>
      <c r="F924" s="70"/>
      <c r="G924" s="71"/>
      <c r="H924" s="72"/>
      <c r="I924" s="72"/>
      <c r="J924" s="72"/>
      <c r="K924" s="72"/>
      <c r="L924" s="72"/>
      <c r="M924" s="72"/>
      <c r="N924" s="73"/>
      <c r="O924" s="73"/>
      <c r="P924" s="73"/>
      <c r="Q924" s="72"/>
      <c r="R924" s="128"/>
      <c r="S924" s="129"/>
      <c r="T924" s="130"/>
      <c r="U924" s="129"/>
      <c r="V924" s="95"/>
      <c r="W924" s="95"/>
      <c r="X924" s="131"/>
      <c r="Y924" s="132"/>
      <c r="Z924" s="132"/>
      <c r="AA924" s="95"/>
      <c r="AB924" s="132"/>
      <c r="AC924" s="104"/>
      <c r="AD924" s="104"/>
      <c r="AE924" s="132"/>
      <c r="AF924" s="133"/>
      <c r="AG924" s="132"/>
      <c r="AH924" s="132"/>
      <c r="AI924" s="133"/>
      <c r="AJ924" s="132"/>
      <c r="AK924" s="104"/>
      <c r="AL924" s="104"/>
      <c r="AM924" s="104"/>
      <c r="AN924" s="132"/>
      <c r="AO924" s="104"/>
      <c r="AP924" s="104"/>
      <c r="AQ924" s="104"/>
      <c r="AR924" s="104"/>
      <c r="AS924" s="104"/>
      <c r="AT924" s="104"/>
      <c r="AU924" s="104"/>
      <c r="AV924" s="126"/>
      <c r="AW924" s="104"/>
      <c r="AX924" s="134"/>
      <c r="AY924" s="134"/>
      <c r="AZ924" s="134"/>
    </row>
    <row r="925">
      <c r="B925" s="135"/>
      <c r="D925" s="38"/>
      <c r="E925" s="83"/>
      <c r="F925" s="70"/>
      <c r="G925" s="71"/>
      <c r="H925" s="72"/>
      <c r="I925" s="72"/>
      <c r="J925" s="72"/>
      <c r="K925" s="72"/>
      <c r="L925" s="72"/>
      <c r="M925" s="72"/>
      <c r="N925" s="73"/>
      <c r="O925" s="73"/>
      <c r="P925" s="73"/>
      <c r="Q925" s="72"/>
      <c r="R925" s="128"/>
      <c r="S925" s="129"/>
      <c r="T925" s="130"/>
      <c r="U925" s="129"/>
      <c r="V925" s="95"/>
      <c r="W925" s="95"/>
      <c r="X925" s="131"/>
      <c r="Y925" s="132"/>
      <c r="Z925" s="132"/>
      <c r="AA925" s="95"/>
      <c r="AB925" s="132"/>
      <c r="AC925" s="104"/>
      <c r="AD925" s="104"/>
      <c r="AE925" s="132"/>
      <c r="AF925" s="133"/>
      <c r="AG925" s="132"/>
      <c r="AH925" s="132"/>
      <c r="AI925" s="133"/>
      <c r="AJ925" s="132"/>
      <c r="AK925" s="104"/>
      <c r="AL925" s="104"/>
      <c r="AM925" s="104"/>
      <c r="AN925" s="132"/>
      <c r="AO925" s="104"/>
      <c r="AP925" s="104"/>
      <c r="AQ925" s="104"/>
      <c r="AR925" s="104"/>
      <c r="AS925" s="104"/>
      <c r="AT925" s="104"/>
      <c r="AU925" s="104"/>
      <c r="AV925" s="126"/>
      <c r="AW925" s="104"/>
      <c r="AX925" s="134"/>
      <c r="AY925" s="134"/>
      <c r="AZ925" s="134"/>
    </row>
    <row r="926">
      <c r="B926" s="135"/>
      <c r="D926" s="38"/>
      <c r="E926" s="83"/>
      <c r="F926" s="70"/>
      <c r="G926" s="71"/>
      <c r="H926" s="72"/>
      <c r="I926" s="72"/>
      <c r="J926" s="72"/>
      <c r="K926" s="72"/>
      <c r="L926" s="72"/>
      <c r="M926" s="72"/>
      <c r="N926" s="73"/>
      <c r="O926" s="73"/>
      <c r="P926" s="73"/>
      <c r="Q926" s="72"/>
      <c r="R926" s="128"/>
      <c r="S926" s="129"/>
      <c r="T926" s="130"/>
      <c r="U926" s="129"/>
      <c r="V926" s="95"/>
      <c r="W926" s="95"/>
      <c r="X926" s="131"/>
      <c r="Y926" s="132"/>
      <c r="Z926" s="132"/>
      <c r="AA926" s="95"/>
      <c r="AB926" s="132"/>
      <c r="AC926" s="104"/>
      <c r="AD926" s="104"/>
      <c r="AE926" s="132"/>
      <c r="AF926" s="133"/>
      <c r="AG926" s="132"/>
      <c r="AH926" s="132"/>
      <c r="AI926" s="133"/>
      <c r="AJ926" s="132"/>
      <c r="AK926" s="104"/>
      <c r="AL926" s="104"/>
      <c r="AM926" s="104"/>
      <c r="AN926" s="132"/>
      <c r="AO926" s="104"/>
      <c r="AP926" s="104"/>
      <c r="AQ926" s="104"/>
      <c r="AR926" s="104"/>
      <c r="AS926" s="104"/>
      <c r="AT926" s="104"/>
      <c r="AU926" s="104"/>
      <c r="AV926" s="126"/>
      <c r="AW926" s="104"/>
      <c r="AX926" s="134"/>
      <c r="AY926" s="134"/>
      <c r="AZ926" s="134"/>
    </row>
    <row r="927">
      <c r="B927" s="135"/>
      <c r="D927" s="38"/>
      <c r="E927" s="83"/>
      <c r="F927" s="70"/>
      <c r="G927" s="71"/>
      <c r="H927" s="72"/>
      <c r="I927" s="72"/>
      <c r="J927" s="72"/>
      <c r="K927" s="72"/>
      <c r="L927" s="72"/>
      <c r="M927" s="72"/>
      <c r="N927" s="73"/>
      <c r="O927" s="73"/>
      <c r="P927" s="73"/>
      <c r="Q927" s="72"/>
      <c r="R927" s="128"/>
      <c r="S927" s="129"/>
      <c r="T927" s="130"/>
      <c r="U927" s="129"/>
      <c r="V927" s="95"/>
      <c r="W927" s="95"/>
      <c r="X927" s="131"/>
      <c r="Y927" s="132"/>
      <c r="Z927" s="132"/>
      <c r="AA927" s="95"/>
      <c r="AB927" s="132"/>
      <c r="AC927" s="104"/>
      <c r="AD927" s="104"/>
      <c r="AE927" s="132"/>
      <c r="AF927" s="133"/>
      <c r="AG927" s="132"/>
      <c r="AH927" s="132"/>
      <c r="AI927" s="133"/>
      <c r="AJ927" s="132"/>
      <c r="AK927" s="104"/>
      <c r="AL927" s="104"/>
      <c r="AM927" s="104"/>
      <c r="AN927" s="132"/>
      <c r="AO927" s="104"/>
      <c r="AP927" s="104"/>
      <c r="AQ927" s="104"/>
      <c r="AR927" s="104"/>
      <c r="AS927" s="104"/>
      <c r="AT927" s="104"/>
      <c r="AU927" s="104"/>
      <c r="AV927" s="126"/>
      <c r="AW927" s="104"/>
      <c r="AX927" s="134"/>
      <c r="AY927" s="134"/>
      <c r="AZ927" s="134"/>
    </row>
    <row r="928">
      <c r="B928" s="135"/>
      <c r="D928" s="38"/>
      <c r="E928" s="83"/>
      <c r="F928" s="70"/>
      <c r="G928" s="71"/>
      <c r="H928" s="72"/>
      <c r="I928" s="72"/>
      <c r="J928" s="72"/>
      <c r="K928" s="72"/>
      <c r="L928" s="72"/>
      <c r="M928" s="72"/>
      <c r="N928" s="73"/>
      <c r="O928" s="73"/>
      <c r="P928" s="73"/>
      <c r="Q928" s="72"/>
      <c r="R928" s="128"/>
      <c r="S928" s="129"/>
      <c r="T928" s="130"/>
      <c r="U928" s="129"/>
      <c r="V928" s="95"/>
      <c r="W928" s="95"/>
      <c r="X928" s="131"/>
      <c r="Y928" s="132"/>
      <c r="Z928" s="132"/>
      <c r="AA928" s="95"/>
      <c r="AB928" s="132"/>
      <c r="AC928" s="104"/>
      <c r="AD928" s="104"/>
      <c r="AE928" s="132"/>
      <c r="AF928" s="133"/>
      <c r="AG928" s="132"/>
      <c r="AH928" s="132"/>
      <c r="AI928" s="133"/>
      <c r="AJ928" s="132"/>
      <c r="AK928" s="104"/>
      <c r="AL928" s="104"/>
      <c r="AM928" s="104"/>
      <c r="AN928" s="132"/>
      <c r="AO928" s="104"/>
      <c r="AP928" s="104"/>
      <c r="AQ928" s="104"/>
      <c r="AR928" s="104"/>
      <c r="AS928" s="104"/>
      <c r="AT928" s="104"/>
      <c r="AU928" s="104"/>
      <c r="AV928" s="126"/>
      <c r="AW928" s="104"/>
      <c r="AX928" s="134"/>
      <c r="AY928" s="134"/>
      <c r="AZ928" s="134"/>
    </row>
    <row r="929">
      <c r="B929" s="135"/>
      <c r="D929" s="38"/>
      <c r="E929" s="83"/>
      <c r="F929" s="70"/>
      <c r="G929" s="71"/>
      <c r="H929" s="72"/>
      <c r="I929" s="72"/>
      <c r="J929" s="72"/>
      <c r="K929" s="72"/>
      <c r="L929" s="72"/>
      <c r="M929" s="72"/>
      <c r="N929" s="73"/>
      <c r="O929" s="73"/>
      <c r="P929" s="73"/>
      <c r="Q929" s="72"/>
      <c r="R929" s="128"/>
      <c r="S929" s="129"/>
      <c r="T929" s="130"/>
      <c r="U929" s="129"/>
      <c r="V929" s="95"/>
      <c r="W929" s="95"/>
      <c r="X929" s="131"/>
      <c r="Y929" s="132"/>
      <c r="Z929" s="132"/>
      <c r="AA929" s="95"/>
      <c r="AB929" s="132"/>
      <c r="AC929" s="104"/>
      <c r="AD929" s="104"/>
      <c r="AE929" s="132"/>
      <c r="AF929" s="133"/>
      <c r="AG929" s="132"/>
      <c r="AH929" s="132"/>
      <c r="AI929" s="133"/>
      <c r="AJ929" s="132"/>
      <c r="AK929" s="104"/>
      <c r="AL929" s="104"/>
      <c r="AM929" s="104"/>
      <c r="AN929" s="132"/>
      <c r="AO929" s="104"/>
      <c r="AP929" s="104"/>
      <c r="AQ929" s="104"/>
      <c r="AR929" s="104"/>
      <c r="AS929" s="104"/>
      <c r="AT929" s="104"/>
      <c r="AU929" s="104"/>
      <c r="AV929" s="126"/>
      <c r="AW929" s="104"/>
      <c r="AX929" s="134"/>
      <c r="AY929" s="134"/>
      <c r="AZ929" s="134"/>
    </row>
    <row r="930">
      <c r="B930" s="135"/>
      <c r="D930" s="38"/>
      <c r="E930" s="83"/>
      <c r="F930" s="70"/>
      <c r="G930" s="71"/>
      <c r="H930" s="72"/>
      <c r="I930" s="72"/>
      <c r="J930" s="72"/>
      <c r="K930" s="72"/>
      <c r="L930" s="72"/>
      <c r="M930" s="72"/>
      <c r="N930" s="73"/>
      <c r="O930" s="73"/>
      <c r="P930" s="73"/>
      <c r="Q930" s="72"/>
      <c r="R930" s="128"/>
      <c r="S930" s="129"/>
      <c r="T930" s="130"/>
      <c r="U930" s="129"/>
      <c r="V930" s="95"/>
      <c r="W930" s="95"/>
      <c r="X930" s="131"/>
      <c r="Y930" s="132"/>
      <c r="Z930" s="132"/>
      <c r="AA930" s="95"/>
      <c r="AB930" s="132"/>
      <c r="AC930" s="104"/>
      <c r="AD930" s="104"/>
      <c r="AE930" s="132"/>
      <c r="AF930" s="133"/>
      <c r="AG930" s="132"/>
      <c r="AH930" s="132"/>
      <c r="AI930" s="133"/>
      <c r="AJ930" s="132"/>
      <c r="AK930" s="104"/>
      <c r="AL930" s="104"/>
      <c r="AM930" s="104"/>
      <c r="AN930" s="132"/>
      <c r="AO930" s="104"/>
      <c r="AP930" s="104"/>
      <c r="AQ930" s="104"/>
      <c r="AR930" s="104"/>
      <c r="AS930" s="104"/>
      <c r="AT930" s="104"/>
      <c r="AU930" s="104"/>
      <c r="AV930" s="126"/>
      <c r="AW930" s="104"/>
      <c r="AX930" s="134"/>
      <c r="AY930" s="134"/>
      <c r="AZ930" s="134"/>
    </row>
    <row r="931">
      <c r="B931" s="135"/>
      <c r="D931" s="38"/>
      <c r="E931" s="83"/>
      <c r="F931" s="70"/>
      <c r="G931" s="71"/>
      <c r="H931" s="72"/>
      <c r="I931" s="72"/>
      <c r="J931" s="72"/>
      <c r="K931" s="72"/>
      <c r="L931" s="72"/>
      <c r="M931" s="72"/>
      <c r="N931" s="73"/>
      <c r="O931" s="73"/>
      <c r="P931" s="73"/>
      <c r="Q931" s="72"/>
      <c r="R931" s="128"/>
      <c r="S931" s="129"/>
      <c r="T931" s="130"/>
      <c r="U931" s="129"/>
      <c r="V931" s="95"/>
      <c r="W931" s="95"/>
      <c r="X931" s="131"/>
      <c r="Y931" s="132"/>
      <c r="Z931" s="132"/>
      <c r="AA931" s="95"/>
      <c r="AB931" s="132"/>
      <c r="AC931" s="104"/>
      <c r="AD931" s="104"/>
      <c r="AE931" s="132"/>
      <c r="AF931" s="133"/>
      <c r="AG931" s="132"/>
      <c r="AH931" s="132"/>
      <c r="AI931" s="133"/>
      <c r="AJ931" s="132"/>
      <c r="AK931" s="104"/>
      <c r="AL931" s="104"/>
      <c r="AM931" s="104"/>
      <c r="AN931" s="132"/>
      <c r="AO931" s="104"/>
      <c r="AP931" s="104"/>
      <c r="AQ931" s="104"/>
      <c r="AR931" s="104"/>
      <c r="AS931" s="104"/>
      <c r="AT931" s="104"/>
      <c r="AU931" s="104"/>
      <c r="AV931" s="126"/>
      <c r="AW931" s="104"/>
      <c r="AX931" s="134"/>
      <c r="AY931" s="134"/>
      <c r="AZ931" s="134"/>
    </row>
    <row r="932">
      <c r="B932" s="135"/>
      <c r="D932" s="38"/>
      <c r="E932" s="83"/>
      <c r="F932" s="70"/>
      <c r="G932" s="71"/>
      <c r="H932" s="72"/>
      <c r="I932" s="72"/>
      <c r="J932" s="72"/>
      <c r="K932" s="72"/>
      <c r="L932" s="72"/>
      <c r="M932" s="72"/>
      <c r="N932" s="73"/>
      <c r="O932" s="73"/>
      <c r="P932" s="73"/>
      <c r="Q932" s="72"/>
      <c r="R932" s="128"/>
      <c r="S932" s="129"/>
      <c r="T932" s="130"/>
      <c r="U932" s="129"/>
      <c r="V932" s="95"/>
      <c r="W932" s="95"/>
      <c r="X932" s="131"/>
      <c r="Y932" s="132"/>
      <c r="Z932" s="132"/>
      <c r="AA932" s="95"/>
      <c r="AB932" s="132"/>
      <c r="AC932" s="104"/>
      <c r="AD932" s="104"/>
      <c r="AE932" s="132"/>
      <c r="AF932" s="133"/>
      <c r="AG932" s="132"/>
      <c r="AH932" s="132"/>
      <c r="AI932" s="133"/>
      <c r="AJ932" s="132"/>
      <c r="AK932" s="104"/>
      <c r="AL932" s="104"/>
      <c r="AM932" s="104"/>
      <c r="AN932" s="132"/>
      <c r="AO932" s="104"/>
      <c r="AP932" s="104"/>
      <c r="AQ932" s="104"/>
      <c r="AR932" s="104"/>
      <c r="AS932" s="104"/>
      <c r="AT932" s="104"/>
      <c r="AU932" s="104"/>
      <c r="AV932" s="126"/>
      <c r="AW932" s="104"/>
      <c r="AX932" s="134"/>
      <c r="AY932" s="134"/>
      <c r="AZ932" s="134"/>
    </row>
    <row r="933">
      <c r="B933" s="135"/>
      <c r="D933" s="38"/>
      <c r="E933" s="83"/>
      <c r="F933" s="70"/>
      <c r="G933" s="71"/>
      <c r="H933" s="72"/>
      <c r="I933" s="72"/>
      <c r="J933" s="72"/>
      <c r="K933" s="72"/>
      <c r="L933" s="72"/>
      <c r="M933" s="72"/>
      <c r="N933" s="73"/>
      <c r="O933" s="73"/>
      <c r="P933" s="73"/>
      <c r="Q933" s="72"/>
      <c r="R933" s="128"/>
      <c r="S933" s="129"/>
      <c r="T933" s="130"/>
      <c r="U933" s="129"/>
      <c r="V933" s="95"/>
      <c r="W933" s="95"/>
      <c r="X933" s="131"/>
      <c r="Y933" s="132"/>
      <c r="Z933" s="132"/>
      <c r="AA933" s="95"/>
      <c r="AB933" s="132"/>
      <c r="AC933" s="104"/>
      <c r="AD933" s="104"/>
      <c r="AE933" s="132"/>
      <c r="AF933" s="133"/>
      <c r="AG933" s="132"/>
      <c r="AH933" s="132"/>
      <c r="AI933" s="133"/>
      <c r="AJ933" s="132"/>
      <c r="AK933" s="104"/>
      <c r="AL933" s="104"/>
      <c r="AM933" s="104"/>
      <c r="AN933" s="132"/>
      <c r="AO933" s="104"/>
      <c r="AP933" s="104"/>
      <c r="AQ933" s="104"/>
      <c r="AR933" s="104"/>
      <c r="AS933" s="104"/>
      <c r="AT933" s="104"/>
      <c r="AU933" s="104"/>
      <c r="AV933" s="126"/>
      <c r="AW933" s="104"/>
      <c r="AX933" s="134"/>
      <c r="AY933" s="134"/>
      <c r="AZ933" s="134"/>
    </row>
    <row r="934">
      <c r="B934" s="135"/>
      <c r="D934" s="38"/>
      <c r="E934" s="83"/>
      <c r="F934" s="70"/>
      <c r="G934" s="71"/>
      <c r="H934" s="72"/>
      <c r="I934" s="72"/>
      <c r="J934" s="72"/>
      <c r="K934" s="72"/>
      <c r="L934" s="72"/>
      <c r="M934" s="72"/>
      <c r="N934" s="73"/>
      <c r="O934" s="73"/>
      <c r="P934" s="73"/>
      <c r="Q934" s="72"/>
      <c r="R934" s="128"/>
      <c r="S934" s="129"/>
      <c r="T934" s="130"/>
      <c r="U934" s="129"/>
      <c r="V934" s="95"/>
      <c r="W934" s="95"/>
      <c r="X934" s="131"/>
      <c r="Y934" s="132"/>
      <c r="Z934" s="132"/>
      <c r="AA934" s="95"/>
      <c r="AB934" s="132"/>
      <c r="AC934" s="104"/>
      <c r="AD934" s="104"/>
      <c r="AE934" s="132"/>
      <c r="AF934" s="133"/>
      <c r="AG934" s="132"/>
      <c r="AH934" s="132"/>
      <c r="AI934" s="133"/>
      <c r="AJ934" s="132"/>
      <c r="AK934" s="104"/>
      <c r="AL934" s="104"/>
      <c r="AM934" s="104"/>
      <c r="AN934" s="132"/>
      <c r="AO934" s="104"/>
      <c r="AP934" s="104"/>
      <c r="AQ934" s="104"/>
      <c r="AR934" s="104"/>
      <c r="AS934" s="104"/>
      <c r="AT934" s="104"/>
      <c r="AU934" s="104"/>
      <c r="AV934" s="126"/>
      <c r="AW934" s="104"/>
      <c r="AX934" s="134"/>
      <c r="AY934" s="134"/>
      <c r="AZ934" s="134"/>
    </row>
    <row r="935">
      <c r="B935" s="135"/>
      <c r="D935" s="38"/>
      <c r="E935" s="83"/>
      <c r="F935" s="70"/>
      <c r="G935" s="71"/>
      <c r="H935" s="72"/>
      <c r="I935" s="72"/>
      <c r="J935" s="72"/>
      <c r="K935" s="72"/>
      <c r="L935" s="72"/>
      <c r="M935" s="72"/>
      <c r="N935" s="73"/>
      <c r="O935" s="73"/>
      <c r="P935" s="73"/>
      <c r="Q935" s="72"/>
      <c r="R935" s="128"/>
      <c r="S935" s="129"/>
      <c r="T935" s="130"/>
      <c r="U935" s="129"/>
      <c r="V935" s="95"/>
      <c r="W935" s="95"/>
      <c r="X935" s="131"/>
      <c r="Y935" s="132"/>
      <c r="Z935" s="132"/>
      <c r="AA935" s="95"/>
      <c r="AB935" s="132"/>
      <c r="AC935" s="104"/>
      <c r="AD935" s="104"/>
      <c r="AE935" s="132"/>
      <c r="AF935" s="133"/>
      <c r="AG935" s="132"/>
      <c r="AH935" s="132"/>
      <c r="AI935" s="133"/>
      <c r="AJ935" s="132"/>
      <c r="AK935" s="104"/>
      <c r="AL935" s="104"/>
      <c r="AM935" s="104"/>
      <c r="AN935" s="132"/>
      <c r="AO935" s="104"/>
      <c r="AP935" s="104"/>
      <c r="AQ935" s="104"/>
      <c r="AR935" s="104"/>
      <c r="AS935" s="104"/>
      <c r="AT935" s="104"/>
      <c r="AU935" s="104"/>
      <c r="AV935" s="126"/>
      <c r="AW935" s="104"/>
      <c r="AX935" s="134"/>
      <c r="AY935" s="134"/>
      <c r="AZ935" s="134"/>
    </row>
    <row r="936">
      <c r="B936" s="135"/>
      <c r="D936" s="38"/>
      <c r="E936" s="83"/>
      <c r="F936" s="70"/>
      <c r="G936" s="71"/>
      <c r="H936" s="72"/>
      <c r="I936" s="72"/>
      <c r="J936" s="72"/>
      <c r="K936" s="72"/>
      <c r="L936" s="72"/>
      <c r="M936" s="72"/>
      <c r="N936" s="73"/>
      <c r="O936" s="73"/>
      <c r="P936" s="73"/>
      <c r="Q936" s="72"/>
      <c r="R936" s="128"/>
      <c r="S936" s="129"/>
      <c r="T936" s="130"/>
      <c r="U936" s="129"/>
      <c r="V936" s="95"/>
      <c r="W936" s="95"/>
      <c r="X936" s="131"/>
      <c r="Y936" s="132"/>
      <c r="Z936" s="132"/>
      <c r="AA936" s="95"/>
      <c r="AB936" s="132"/>
      <c r="AC936" s="104"/>
      <c r="AD936" s="104"/>
      <c r="AE936" s="132"/>
      <c r="AF936" s="133"/>
      <c r="AG936" s="132"/>
      <c r="AH936" s="132"/>
      <c r="AI936" s="133"/>
      <c r="AJ936" s="132"/>
      <c r="AK936" s="104"/>
      <c r="AL936" s="104"/>
      <c r="AM936" s="104"/>
      <c r="AN936" s="132"/>
      <c r="AO936" s="104"/>
      <c r="AP936" s="104"/>
      <c r="AQ936" s="104"/>
      <c r="AR936" s="104"/>
      <c r="AS936" s="104"/>
      <c r="AT936" s="104"/>
      <c r="AU936" s="104"/>
      <c r="AV936" s="126"/>
      <c r="AW936" s="104"/>
      <c r="AX936" s="134"/>
      <c r="AY936" s="134"/>
      <c r="AZ936" s="134"/>
    </row>
    <row r="937">
      <c r="B937" s="135"/>
      <c r="D937" s="38"/>
      <c r="E937" s="83"/>
      <c r="F937" s="70"/>
      <c r="G937" s="71"/>
      <c r="H937" s="72"/>
      <c r="I937" s="72"/>
      <c r="J937" s="72"/>
      <c r="K937" s="72"/>
      <c r="L937" s="72"/>
      <c r="M937" s="72"/>
      <c r="N937" s="73"/>
      <c r="O937" s="73"/>
      <c r="P937" s="73"/>
      <c r="Q937" s="72"/>
      <c r="R937" s="128"/>
      <c r="S937" s="129"/>
      <c r="T937" s="130"/>
      <c r="U937" s="129"/>
      <c r="V937" s="95"/>
      <c r="W937" s="95"/>
      <c r="X937" s="131"/>
      <c r="Y937" s="132"/>
      <c r="Z937" s="132"/>
      <c r="AA937" s="95"/>
      <c r="AB937" s="132"/>
      <c r="AC937" s="104"/>
      <c r="AD937" s="104"/>
      <c r="AE937" s="132"/>
      <c r="AF937" s="133"/>
      <c r="AG937" s="132"/>
      <c r="AH937" s="132"/>
      <c r="AI937" s="133"/>
      <c r="AJ937" s="132"/>
      <c r="AK937" s="104"/>
      <c r="AL937" s="104"/>
      <c r="AM937" s="104"/>
      <c r="AN937" s="132"/>
      <c r="AO937" s="104"/>
      <c r="AP937" s="104"/>
      <c r="AQ937" s="104"/>
      <c r="AR937" s="104"/>
      <c r="AS937" s="104"/>
      <c r="AT937" s="104"/>
      <c r="AU937" s="104"/>
      <c r="AV937" s="126"/>
      <c r="AW937" s="104"/>
      <c r="AX937" s="134"/>
      <c r="AY937" s="134"/>
      <c r="AZ937" s="134"/>
    </row>
    <row r="938">
      <c r="B938" s="135"/>
      <c r="D938" s="38"/>
      <c r="E938" s="83"/>
      <c r="F938" s="70"/>
      <c r="G938" s="71"/>
      <c r="H938" s="72"/>
      <c r="I938" s="72"/>
      <c r="J938" s="72"/>
      <c r="K938" s="72"/>
      <c r="L938" s="72"/>
      <c r="M938" s="72"/>
      <c r="N938" s="73"/>
      <c r="O938" s="73"/>
      <c r="P938" s="73"/>
      <c r="Q938" s="72"/>
      <c r="R938" s="128"/>
      <c r="S938" s="129"/>
      <c r="T938" s="130"/>
      <c r="U938" s="129"/>
      <c r="V938" s="95"/>
      <c r="W938" s="95"/>
      <c r="X938" s="131"/>
      <c r="Y938" s="132"/>
      <c r="Z938" s="132"/>
      <c r="AA938" s="95"/>
      <c r="AB938" s="132"/>
      <c r="AC938" s="104"/>
      <c r="AD938" s="104"/>
      <c r="AE938" s="132"/>
      <c r="AF938" s="133"/>
      <c r="AG938" s="132"/>
      <c r="AH938" s="132"/>
      <c r="AI938" s="133"/>
      <c r="AJ938" s="132"/>
      <c r="AK938" s="104"/>
      <c r="AL938" s="104"/>
      <c r="AM938" s="104"/>
      <c r="AN938" s="132"/>
      <c r="AO938" s="104"/>
      <c r="AP938" s="104"/>
      <c r="AQ938" s="104"/>
      <c r="AR938" s="104"/>
      <c r="AS938" s="104"/>
      <c r="AT938" s="104"/>
      <c r="AU938" s="104"/>
      <c r="AV938" s="126"/>
      <c r="AW938" s="104"/>
      <c r="AX938" s="134"/>
      <c r="AY938" s="134"/>
      <c r="AZ938" s="134"/>
    </row>
    <row r="939">
      <c r="B939" s="135"/>
      <c r="D939" s="38"/>
      <c r="E939" s="83"/>
      <c r="F939" s="70"/>
      <c r="G939" s="71"/>
      <c r="H939" s="72"/>
      <c r="I939" s="72"/>
      <c r="J939" s="72"/>
      <c r="K939" s="72"/>
      <c r="L939" s="72"/>
      <c r="M939" s="72"/>
      <c r="N939" s="73"/>
      <c r="O939" s="73"/>
      <c r="P939" s="73"/>
      <c r="Q939" s="72"/>
      <c r="R939" s="128"/>
      <c r="S939" s="129"/>
      <c r="T939" s="130"/>
      <c r="U939" s="129"/>
      <c r="V939" s="95"/>
      <c r="W939" s="95"/>
      <c r="X939" s="131"/>
      <c r="Y939" s="132"/>
      <c r="Z939" s="132"/>
      <c r="AA939" s="95"/>
      <c r="AB939" s="132"/>
      <c r="AC939" s="104"/>
      <c r="AD939" s="104"/>
      <c r="AE939" s="132"/>
      <c r="AF939" s="133"/>
      <c r="AG939" s="132"/>
      <c r="AH939" s="132"/>
      <c r="AI939" s="133"/>
      <c r="AJ939" s="132"/>
      <c r="AK939" s="104"/>
      <c r="AL939" s="104"/>
      <c r="AM939" s="104"/>
      <c r="AN939" s="132"/>
      <c r="AO939" s="104"/>
      <c r="AP939" s="104"/>
      <c r="AQ939" s="104"/>
      <c r="AR939" s="104"/>
      <c r="AS939" s="104"/>
      <c r="AT939" s="104"/>
      <c r="AU939" s="104"/>
      <c r="AV939" s="126"/>
      <c r="AW939" s="104"/>
      <c r="AX939" s="134"/>
      <c r="AY939" s="134"/>
      <c r="AZ939" s="134"/>
    </row>
    <row r="940">
      <c r="B940" s="135"/>
      <c r="D940" s="38"/>
      <c r="E940" s="83"/>
      <c r="F940" s="70"/>
      <c r="G940" s="71"/>
      <c r="H940" s="72"/>
      <c r="I940" s="72"/>
      <c r="J940" s="72"/>
      <c r="K940" s="72"/>
      <c r="L940" s="72"/>
      <c r="M940" s="72"/>
      <c r="N940" s="73"/>
      <c r="O940" s="73"/>
      <c r="P940" s="73"/>
      <c r="Q940" s="72"/>
      <c r="R940" s="128"/>
      <c r="S940" s="129"/>
      <c r="T940" s="130"/>
      <c r="U940" s="129"/>
      <c r="V940" s="95"/>
      <c r="W940" s="95"/>
      <c r="X940" s="131"/>
      <c r="Y940" s="132"/>
      <c r="Z940" s="132"/>
      <c r="AA940" s="95"/>
      <c r="AB940" s="132"/>
      <c r="AC940" s="104"/>
      <c r="AD940" s="104"/>
      <c r="AE940" s="132"/>
      <c r="AF940" s="133"/>
      <c r="AG940" s="132"/>
      <c r="AH940" s="132"/>
      <c r="AI940" s="133"/>
      <c r="AJ940" s="132"/>
      <c r="AK940" s="104"/>
      <c r="AL940" s="104"/>
      <c r="AM940" s="104"/>
      <c r="AN940" s="132"/>
      <c r="AO940" s="104"/>
      <c r="AP940" s="104"/>
      <c r="AQ940" s="104"/>
      <c r="AR940" s="104"/>
      <c r="AS940" s="104"/>
      <c r="AT940" s="104"/>
      <c r="AU940" s="104"/>
      <c r="AV940" s="126"/>
      <c r="AW940" s="104"/>
      <c r="AX940" s="134"/>
      <c r="AY940" s="134"/>
      <c r="AZ940" s="134"/>
    </row>
    <row r="941">
      <c r="B941" s="135"/>
      <c r="D941" s="38"/>
      <c r="E941" s="83"/>
      <c r="F941" s="70"/>
      <c r="G941" s="71"/>
      <c r="H941" s="72"/>
      <c r="I941" s="72"/>
      <c r="J941" s="72"/>
      <c r="K941" s="72"/>
      <c r="L941" s="72"/>
      <c r="M941" s="72"/>
      <c r="N941" s="73"/>
      <c r="O941" s="73"/>
      <c r="P941" s="73"/>
      <c r="Q941" s="72"/>
      <c r="R941" s="128"/>
      <c r="S941" s="129"/>
      <c r="T941" s="130"/>
      <c r="U941" s="129"/>
      <c r="V941" s="95"/>
      <c r="W941" s="95"/>
      <c r="X941" s="131"/>
      <c r="Y941" s="132"/>
      <c r="Z941" s="132"/>
      <c r="AA941" s="95"/>
      <c r="AB941" s="132"/>
      <c r="AC941" s="104"/>
      <c r="AD941" s="104"/>
      <c r="AE941" s="132"/>
      <c r="AF941" s="133"/>
      <c r="AG941" s="132"/>
      <c r="AH941" s="132"/>
      <c r="AI941" s="133"/>
      <c r="AJ941" s="132"/>
      <c r="AK941" s="104"/>
      <c r="AL941" s="104"/>
      <c r="AM941" s="104"/>
      <c r="AN941" s="132"/>
      <c r="AO941" s="104"/>
      <c r="AP941" s="104"/>
      <c r="AQ941" s="104"/>
      <c r="AR941" s="104"/>
      <c r="AS941" s="104"/>
      <c r="AT941" s="104"/>
      <c r="AU941" s="104"/>
      <c r="AV941" s="126"/>
      <c r="AW941" s="104"/>
      <c r="AX941" s="134"/>
      <c r="AY941" s="134"/>
      <c r="AZ941" s="134"/>
    </row>
    <row r="942">
      <c r="B942" s="135"/>
      <c r="D942" s="38"/>
      <c r="E942" s="83"/>
      <c r="F942" s="70"/>
      <c r="G942" s="71"/>
      <c r="H942" s="72"/>
      <c r="I942" s="72"/>
      <c r="J942" s="72"/>
      <c r="K942" s="72"/>
      <c r="L942" s="72"/>
      <c r="M942" s="72"/>
      <c r="N942" s="73"/>
      <c r="O942" s="73"/>
      <c r="P942" s="73"/>
      <c r="Q942" s="72"/>
      <c r="R942" s="128"/>
      <c r="S942" s="129"/>
      <c r="T942" s="130"/>
      <c r="U942" s="129"/>
      <c r="V942" s="95"/>
      <c r="W942" s="95"/>
      <c r="X942" s="131"/>
      <c r="Y942" s="132"/>
      <c r="Z942" s="132"/>
      <c r="AA942" s="95"/>
      <c r="AB942" s="132"/>
      <c r="AC942" s="104"/>
      <c r="AD942" s="104"/>
      <c r="AE942" s="132"/>
      <c r="AF942" s="133"/>
      <c r="AG942" s="132"/>
      <c r="AH942" s="132"/>
      <c r="AI942" s="133"/>
      <c r="AJ942" s="132"/>
      <c r="AK942" s="104"/>
      <c r="AL942" s="104"/>
      <c r="AM942" s="104"/>
      <c r="AN942" s="132"/>
      <c r="AO942" s="104"/>
      <c r="AP942" s="104"/>
      <c r="AQ942" s="104"/>
      <c r="AR942" s="104"/>
      <c r="AS942" s="104"/>
      <c r="AT942" s="104"/>
      <c r="AU942" s="104"/>
      <c r="AV942" s="126"/>
      <c r="AW942" s="104"/>
      <c r="AX942" s="134"/>
      <c r="AY942" s="134"/>
      <c r="AZ942" s="134"/>
    </row>
    <row r="943">
      <c r="B943" s="135"/>
      <c r="D943" s="38"/>
      <c r="E943" s="83"/>
      <c r="F943" s="70"/>
      <c r="G943" s="71"/>
      <c r="H943" s="72"/>
      <c r="I943" s="72"/>
      <c r="J943" s="72"/>
      <c r="K943" s="72"/>
      <c r="L943" s="72"/>
      <c r="M943" s="72"/>
      <c r="N943" s="73"/>
      <c r="O943" s="73"/>
      <c r="P943" s="73"/>
      <c r="Q943" s="72"/>
      <c r="R943" s="128"/>
      <c r="S943" s="129"/>
      <c r="T943" s="130"/>
      <c r="U943" s="129"/>
      <c r="V943" s="95"/>
      <c r="W943" s="95"/>
      <c r="X943" s="131"/>
      <c r="Y943" s="132"/>
      <c r="Z943" s="132"/>
      <c r="AA943" s="95"/>
      <c r="AB943" s="132"/>
      <c r="AC943" s="104"/>
      <c r="AD943" s="104"/>
      <c r="AE943" s="132"/>
      <c r="AF943" s="133"/>
      <c r="AG943" s="132"/>
      <c r="AH943" s="132"/>
      <c r="AI943" s="133"/>
      <c r="AJ943" s="132"/>
      <c r="AK943" s="104"/>
      <c r="AL943" s="104"/>
      <c r="AM943" s="104"/>
      <c r="AN943" s="132"/>
      <c r="AO943" s="104"/>
      <c r="AP943" s="104"/>
      <c r="AQ943" s="104"/>
      <c r="AR943" s="104"/>
      <c r="AS943" s="104"/>
      <c r="AT943" s="104"/>
      <c r="AU943" s="104"/>
      <c r="AV943" s="126"/>
      <c r="AW943" s="104"/>
      <c r="AX943" s="134"/>
      <c r="AY943" s="134"/>
      <c r="AZ943" s="134"/>
    </row>
    <row r="944">
      <c r="B944" s="135"/>
      <c r="D944" s="38"/>
      <c r="E944" s="83"/>
      <c r="F944" s="70"/>
      <c r="G944" s="71"/>
      <c r="H944" s="72"/>
      <c r="I944" s="72"/>
      <c r="J944" s="72"/>
      <c r="K944" s="72"/>
      <c r="L944" s="72"/>
      <c r="M944" s="72"/>
      <c r="N944" s="73"/>
      <c r="O944" s="73"/>
      <c r="P944" s="73"/>
      <c r="Q944" s="72"/>
      <c r="R944" s="128"/>
      <c r="S944" s="129"/>
      <c r="T944" s="130"/>
      <c r="U944" s="129"/>
      <c r="V944" s="95"/>
      <c r="W944" s="95"/>
      <c r="X944" s="131"/>
      <c r="Y944" s="132"/>
      <c r="Z944" s="132"/>
      <c r="AA944" s="95"/>
      <c r="AB944" s="132"/>
      <c r="AC944" s="104"/>
      <c r="AD944" s="104"/>
      <c r="AE944" s="132"/>
      <c r="AF944" s="133"/>
      <c r="AG944" s="132"/>
      <c r="AH944" s="132"/>
      <c r="AI944" s="133"/>
      <c r="AJ944" s="132"/>
      <c r="AK944" s="104"/>
      <c r="AL944" s="104"/>
      <c r="AM944" s="104"/>
      <c r="AN944" s="132"/>
      <c r="AO944" s="104"/>
      <c r="AP944" s="104"/>
      <c r="AQ944" s="104"/>
      <c r="AR944" s="104"/>
      <c r="AS944" s="104"/>
      <c r="AT944" s="104"/>
      <c r="AU944" s="104"/>
      <c r="AV944" s="126"/>
      <c r="AW944" s="104"/>
      <c r="AX944" s="134"/>
      <c r="AY944" s="134"/>
      <c r="AZ944" s="134"/>
    </row>
    <row r="945">
      <c r="B945" s="135"/>
      <c r="D945" s="38"/>
      <c r="E945" s="83"/>
      <c r="F945" s="70"/>
      <c r="G945" s="71"/>
      <c r="H945" s="72"/>
      <c r="I945" s="72"/>
      <c r="J945" s="72"/>
      <c r="K945" s="72"/>
      <c r="L945" s="72"/>
      <c r="M945" s="72"/>
      <c r="N945" s="73"/>
      <c r="O945" s="73"/>
      <c r="P945" s="73"/>
      <c r="Q945" s="72"/>
      <c r="R945" s="128"/>
      <c r="S945" s="129"/>
      <c r="T945" s="130"/>
      <c r="U945" s="129"/>
      <c r="V945" s="95"/>
      <c r="W945" s="95"/>
      <c r="X945" s="131"/>
      <c r="Y945" s="132"/>
      <c r="Z945" s="132"/>
      <c r="AA945" s="95"/>
      <c r="AB945" s="132"/>
      <c r="AC945" s="104"/>
      <c r="AD945" s="104"/>
      <c r="AE945" s="132"/>
      <c r="AF945" s="133"/>
      <c r="AG945" s="132"/>
      <c r="AH945" s="132"/>
      <c r="AI945" s="133"/>
      <c r="AJ945" s="132"/>
      <c r="AK945" s="104"/>
      <c r="AL945" s="104"/>
      <c r="AM945" s="104"/>
      <c r="AN945" s="132"/>
      <c r="AO945" s="104"/>
      <c r="AP945" s="104"/>
      <c r="AQ945" s="104"/>
      <c r="AR945" s="104"/>
      <c r="AS945" s="104"/>
      <c r="AT945" s="104"/>
      <c r="AU945" s="104"/>
      <c r="AV945" s="126"/>
      <c r="AW945" s="104"/>
      <c r="AX945" s="134"/>
      <c r="AY945" s="134"/>
      <c r="AZ945" s="134"/>
    </row>
    <row r="946">
      <c r="B946" s="135"/>
      <c r="D946" s="38"/>
      <c r="E946" s="83"/>
      <c r="F946" s="70"/>
      <c r="G946" s="71"/>
      <c r="H946" s="72"/>
      <c r="I946" s="72"/>
      <c r="J946" s="72"/>
      <c r="K946" s="72"/>
      <c r="L946" s="72"/>
      <c r="M946" s="72"/>
      <c r="N946" s="73"/>
      <c r="O946" s="73"/>
      <c r="P946" s="73"/>
      <c r="Q946" s="72"/>
      <c r="R946" s="128"/>
      <c r="S946" s="129"/>
      <c r="T946" s="130"/>
      <c r="U946" s="129"/>
      <c r="V946" s="95"/>
      <c r="W946" s="95"/>
      <c r="X946" s="131"/>
      <c r="Y946" s="132"/>
      <c r="Z946" s="132"/>
      <c r="AA946" s="95"/>
      <c r="AB946" s="132"/>
      <c r="AC946" s="104"/>
      <c r="AD946" s="104"/>
      <c r="AE946" s="132"/>
      <c r="AF946" s="133"/>
      <c r="AG946" s="132"/>
      <c r="AH946" s="132"/>
      <c r="AI946" s="133"/>
      <c r="AJ946" s="132"/>
      <c r="AK946" s="104"/>
      <c r="AL946" s="104"/>
      <c r="AM946" s="104"/>
      <c r="AN946" s="132"/>
      <c r="AO946" s="104"/>
      <c r="AP946" s="104"/>
      <c r="AQ946" s="104"/>
      <c r="AR946" s="104"/>
      <c r="AS946" s="104"/>
      <c r="AT946" s="104"/>
      <c r="AU946" s="104"/>
      <c r="AV946" s="126"/>
      <c r="AW946" s="104"/>
      <c r="AX946" s="134"/>
      <c r="AY946" s="134"/>
      <c r="AZ946" s="134"/>
    </row>
    <row r="947">
      <c r="B947" s="135"/>
      <c r="D947" s="38"/>
      <c r="E947" s="83"/>
      <c r="F947" s="70"/>
      <c r="G947" s="71"/>
      <c r="H947" s="72"/>
      <c r="I947" s="72"/>
      <c r="J947" s="72"/>
      <c r="K947" s="72"/>
      <c r="L947" s="72"/>
      <c r="M947" s="72"/>
      <c r="N947" s="73"/>
      <c r="O947" s="73"/>
      <c r="P947" s="73"/>
      <c r="Q947" s="72"/>
      <c r="R947" s="128"/>
      <c r="S947" s="129"/>
      <c r="T947" s="130"/>
      <c r="U947" s="129"/>
      <c r="V947" s="95"/>
      <c r="W947" s="95"/>
      <c r="X947" s="131"/>
      <c r="Y947" s="132"/>
      <c r="Z947" s="132"/>
      <c r="AA947" s="95"/>
      <c r="AB947" s="132"/>
      <c r="AC947" s="104"/>
      <c r="AD947" s="104"/>
      <c r="AE947" s="132"/>
      <c r="AF947" s="133"/>
      <c r="AG947" s="132"/>
      <c r="AH947" s="132"/>
      <c r="AI947" s="133"/>
      <c r="AJ947" s="132"/>
      <c r="AK947" s="104"/>
      <c r="AL947" s="104"/>
      <c r="AM947" s="104"/>
      <c r="AN947" s="132"/>
      <c r="AO947" s="104"/>
      <c r="AP947" s="104"/>
      <c r="AQ947" s="104"/>
      <c r="AR947" s="104"/>
      <c r="AS947" s="104"/>
      <c r="AT947" s="104"/>
      <c r="AU947" s="104"/>
      <c r="AV947" s="126"/>
      <c r="AW947" s="104"/>
      <c r="AX947" s="134"/>
      <c r="AY947" s="134"/>
      <c r="AZ947" s="134"/>
    </row>
    <row r="948">
      <c r="B948" s="135"/>
      <c r="D948" s="38"/>
      <c r="E948" s="83"/>
      <c r="F948" s="70"/>
      <c r="G948" s="71"/>
      <c r="H948" s="72"/>
      <c r="I948" s="72"/>
      <c r="J948" s="72"/>
      <c r="K948" s="72"/>
      <c r="L948" s="72"/>
      <c r="M948" s="72"/>
      <c r="N948" s="73"/>
      <c r="O948" s="73"/>
      <c r="P948" s="73"/>
      <c r="Q948" s="72"/>
      <c r="R948" s="128"/>
      <c r="S948" s="129"/>
      <c r="T948" s="130"/>
      <c r="U948" s="129"/>
      <c r="V948" s="95"/>
      <c r="W948" s="95"/>
      <c r="X948" s="131"/>
      <c r="Y948" s="132"/>
      <c r="Z948" s="132"/>
      <c r="AA948" s="95"/>
      <c r="AB948" s="132"/>
      <c r="AC948" s="104"/>
      <c r="AD948" s="104"/>
      <c r="AE948" s="132"/>
      <c r="AF948" s="133"/>
      <c r="AG948" s="132"/>
      <c r="AH948" s="132"/>
      <c r="AI948" s="133"/>
      <c r="AJ948" s="132"/>
      <c r="AK948" s="104"/>
      <c r="AL948" s="104"/>
      <c r="AM948" s="104"/>
      <c r="AN948" s="132"/>
      <c r="AO948" s="104"/>
      <c r="AP948" s="104"/>
      <c r="AQ948" s="104"/>
      <c r="AR948" s="104"/>
      <c r="AS948" s="104"/>
      <c r="AT948" s="104"/>
      <c r="AU948" s="104"/>
      <c r="AV948" s="126"/>
      <c r="AW948" s="104"/>
      <c r="AX948" s="134"/>
      <c r="AY948" s="134"/>
      <c r="AZ948" s="134"/>
    </row>
    <row r="949">
      <c r="B949" s="135"/>
      <c r="D949" s="38"/>
      <c r="E949" s="83"/>
      <c r="F949" s="70"/>
      <c r="G949" s="71"/>
      <c r="H949" s="72"/>
      <c r="I949" s="72"/>
      <c r="J949" s="72"/>
      <c r="K949" s="72"/>
      <c r="L949" s="72"/>
      <c r="M949" s="72"/>
      <c r="N949" s="73"/>
      <c r="O949" s="73"/>
      <c r="P949" s="73"/>
      <c r="Q949" s="72"/>
      <c r="R949" s="128"/>
      <c r="S949" s="129"/>
      <c r="T949" s="130"/>
      <c r="U949" s="129"/>
      <c r="V949" s="95"/>
      <c r="W949" s="95"/>
      <c r="X949" s="131"/>
      <c r="Y949" s="132"/>
      <c r="Z949" s="132"/>
      <c r="AA949" s="95"/>
      <c r="AB949" s="132"/>
      <c r="AC949" s="104"/>
      <c r="AD949" s="104"/>
      <c r="AE949" s="132"/>
      <c r="AF949" s="133"/>
      <c r="AG949" s="132"/>
      <c r="AH949" s="132"/>
      <c r="AI949" s="133"/>
      <c r="AJ949" s="132"/>
      <c r="AK949" s="104"/>
      <c r="AL949" s="104"/>
      <c r="AM949" s="104"/>
      <c r="AN949" s="132"/>
      <c r="AO949" s="104"/>
      <c r="AP949" s="104"/>
      <c r="AQ949" s="104"/>
      <c r="AR949" s="104"/>
      <c r="AS949" s="104"/>
      <c r="AT949" s="104"/>
      <c r="AU949" s="104"/>
      <c r="AV949" s="126"/>
      <c r="AW949" s="104"/>
      <c r="AX949" s="134"/>
      <c r="AY949" s="134"/>
      <c r="AZ949" s="134"/>
    </row>
    <row r="950">
      <c r="B950" s="135"/>
      <c r="D950" s="38"/>
      <c r="E950" s="83"/>
      <c r="F950" s="70"/>
      <c r="G950" s="71"/>
      <c r="H950" s="72"/>
      <c r="I950" s="72"/>
      <c r="J950" s="72"/>
      <c r="K950" s="72"/>
      <c r="L950" s="72"/>
      <c r="M950" s="72"/>
      <c r="N950" s="73"/>
      <c r="O950" s="73"/>
      <c r="P950" s="73"/>
      <c r="Q950" s="72"/>
      <c r="R950" s="128"/>
      <c r="S950" s="129"/>
      <c r="T950" s="130"/>
      <c r="U950" s="129"/>
      <c r="V950" s="95"/>
      <c r="W950" s="95"/>
      <c r="X950" s="131"/>
      <c r="Y950" s="132"/>
      <c r="Z950" s="132"/>
      <c r="AA950" s="95"/>
      <c r="AB950" s="132"/>
      <c r="AC950" s="104"/>
      <c r="AD950" s="104"/>
      <c r="AE950" s="132"/>
      <c r="AF950" s="133"/>
      <c r="AG950" s="132"/>
      <c r="AH950" s="132"/>
      <c r="AI950" s="133"/>
      <c r="AJ950" s="132"/>
      <c r="AK950" s="104"/>
      <c r="AL950" s="104"/>
      <c r="AM950" s="104"/>
      <c r="AN950" s="132"/>
      <c r="AO950" s="104"/>
      <c r="AP950" s="104"/>
      <c r="AQ950" s="104"/>
      <c r="AR950" s="104"/>
      <c r="AS950" s="104"/>
      <c r="AT950" s="104"/>
      <c r="AU950" s="104"/>
      <c r="AV950" s="126"/>
      <c r="AW950" s="104"/>
      <c r="AX950" s="134"/>
      <c r="AY950" s="134"/>
      <c r="AZ950" s="134"/>
    </row>
    <row r="951">
      <c r="B951" s="135"/>
      <c r="D951" s="38"/>
      <c r="E951" s="83"/>
      <c r="F951" s="70"/>
      <c r="G951" s="71"/>
      <c r="H951" s="72"/>
      <c r="I951" s="72"/>
      <c r="J951" s="72"/>
      <c r="K951" s="72"/>
      <c r="L951" s="72"/>
      <c r="M951" s="72"/>
      <c r="N951" s="73"/>
      <c r="O951" s="73"/>
      <c r="P951" s="73"/>
      <c r="Q951" s="72"/>
      <c r="R951" s="128"/>
      <c r="S951" s="129"/>
      <c r="T951" s="130"/>
      <c r="U951" s="129"/>
      <c r="V951" s="95"/>
      <c r="W951" s="95"/>
      <c r="X951" s="131"/>
      <c r="Y951" s="132"/>
      <c r="Z951" s="132"/>
      <c r="AA951" s="95"/>
      <c r="AB951" s="132"/>
      <c r="AC951" s="104"/>
      <c r="AD951" s="104"/>
      <c r="AE951" s="132"/>
      <c r="AF951" s="133"/>
      <c r="AG951" s="132"/>
      <c r="AH951" s="132"/>
      <c r="AI951" s="133"/>
      <c r="AJ951" s="132"/>
      <c r="AK951" s="104"/>
      <c r="AL951" s="104"/>
      <c r="AM951" s="104"/>
      <c r="AN951" s="132"/>
      <c r="AO951" s="104"/>
      <c r="AP951" s="104"/>
      <c r="AQ951" s="104"/>
      <c r="AR951" s="104"/>
      <c r="AS951" s="104"/>
      <c r="AT951" s="104"/>
      <c r="AU951" s="104"/>
      <c r="AV951" s="126"/>
      <c r="AW951" s="104"/>
      <c r="AX951" s="134"/>
      <c r="AY951" s="134"/>
      <c r="AZ951" s="134"/>
    </row>
    <row r="952">
      <c r="B952" s="135"/>
      <c r="D952" s="38"/>
      <c r="E952" s="83"/>
      <c r="F952" s="70"/>
      <c r="G952" s="71"/>
      <c r="H952" s="72"/>
      <c r="I952" s="72"/>
      <c r="J952" s="72"/>
      <c r="K952" s="72"/>
      <c r="L952" s="72"/>
      <c r="M952" s="72"/>
      <c r="N952" s="73"/>
      <c r="O952" s="73"/>
      <c r="P952" s="73"/>
      <c r="Q952" s="72"/>
      <c r="R952" s="128"/>
      <c r="S952" s="129"/>
      <c r="T952" s="130"/>
      <c r="U952" s="129"/>
      <c r="V952" s="95"/>
      <c r="W952" s="95"/>
      <c r="X952" s="131"/>
      <c r="Y952" s="132"/>
      <c r="Z952" s="132"/>
      <c r="AA952" s="95"/>
      <c r="AB952" s="132"/>
      <c r="AC952" s="104"/>
      <c r="AD952" s="104"/>
      <c r="AE952" s="132"/>
      <c r="AF952" s="133"/>
      <c r="AG952" s="132"/>
      <c r="AH952" s="132"/>
      <c r="AI952" s="133"/>
      <c r="AJ952" s="132"/>
      <c r="AK952" s="104"/>
      <c r="AL952" s="104"/>
      <c r="AM952" s="104"/>
      <c r="AN952" s="132"/>
      <c r="AO952" s="104"/>
      <c r="AP952" s="104"/>
      <c r="AQ952" s="104"/>
      <c r="AR952" s="104"/>
      <c r="AS952" s="104"/>
      <c r="AT952" s="104"/>
      <c r="AU952" s="104"/>
      <c r="AV952" s="126"/>
      <c r="AW952" s="104"/>
      <c r="AX952" s="134"/>
      <c r="AY952" s="134"/>
      <c r="AZ952" s="134"/>
    </row>
    <row r="953">
      <c r="B953" s="135"/>
      <c r="D953" s="38"/>
      <c r="E953" s="83"/>
      <c r="F953" s="70"/>
      <c r="G953" s="71"/>
      <c r="H953" s="72"/>
      <c r="I953" s="72"/>
      <c r="J953" s="72"/>
      <c r="K953" s="72"/>
      <c r="L953" s="72"/>
      <c r="M953" s="72"/>
      <c r="N953" s="73"/>
      <c r="O953" s="73"/>
      <c r="P953" s="73"/>
      <c r="Q953" s="72"/>
      <c r="R953" s="128"/>
      <c r="S953" s="129"/>
      <c r="T953" s="130"/>
      <c r="U953" s="129"/>
      <c r="V953" s="95"/>
      <c r="W953" s="95"/>
      <c r="X953" s="131"/>
      <c r="Y953" s="132"/>
      <c r="Z953" s="132"/>
      <c r="AA953" s="95"/>
      <c r="AB953" s="132"/>
      <c r="AC953" s="104"/>
      <c r="AD953" s="104"/>
      <c r="AE953" s="132"/>
      <c r="AF953" s="133"/>
      <c r="AG953" s="132"/>
      <c r="AH953" s="132"/>
      <c r="AI953" s="133"/>
      <c r="AJ953" s="132"/>
      <c r="AK953" s="104"/>
      <c r="AL953" s="104"/>
      <c r="AM953" s="104"/>
      <c r="AN953" s="132"/>
      <c r="AO953" s="104"/>
      <c r="AP953" s="104"/>
      <c r="AQ953" s="104"/>
      <c r="AR953" s="104"/>
      <c r="AS953" s="104"/>
      <c r="AT953" s="104"/>
      <c r="AU953" s="104"/>
      <c r="AV953" s="126"/>
      <c r="AW953" s="104"/>
      <c r="AX953" s="134"/>
      <c r="AY953" s="134"/>
      <c r="AZ953" s="134"/>
    </row>
    <row r="954">
      <c r="B954" s="135"/>
      <c r="D954" s="38"/>
      <c r="E954" s="83"/>
      <c r="F954" s="70"/>
      <c r="G954" s="71"/>
      <c r="H954" s="72"/>
      <c r="I954" s="72"/>
      <c r="J954" s="72"/>
      <c r="K954" s="72"/>
      <c r="L954" s="72"/>
      <c r="M954" s="72"/>
      <c r="N954" s="73"/>
      <c r="O954" s="73"/>
      <c r="P954" s="73"/>
      <c r="Q954" s="72"/>
      <c r="R954" s="128"/>
      <c r="S954" s="129"/>
      <c r="T954" s="130"/>
      <c r="U954" s="129"/>
      <c r="V954" s="95"/>
      <c r="W954" s="95"/>
      <c r="X954" s="131"/>
      <c r="Y954" s="132"/>
      <c r="Z954" s="132"/>
      <c r="AA954" s="95"/>
      <c r="AB954" s="132"/>
      <c r="AC954" s="104"/>
      <c r="AD954" s="104"/>
      <c r="AE954" s="132"/>
      <c r="AF954" s="133"/>
      <c r="AG954" s="132"/>
      <c r="AH954" s="132"/>
      <c r="AI954" s="133"/>
      <c r="AJ954" s="132"/>
      <c r="AK954" s="104"/>
      <c r="AL954" s="104"/>
      <c r="AM954" s="104"/>
      <c r="AN954" s="132"/>
      <c r="AO954" s="104"/>
      <c r="AP954" s="104"/>
      <c r="AQ954" s="104"/>
      <c r="AR954" s="104"/>
      <c r="AS954" s="104"/>
      <c r="AT954" s="104"/>
      <c r="AU954" s="104"/>
      <c r="AV954" s="126"/>
      <c r="AW954" s="104"/>
      <c r="AX954" s="134"/>
      <c r="AY954" s="134"/>
      <c r="AZ954" s="134"/>
    </row>
    <row r="955">
      <c r="B955" s="135"/>
      <c r="D955" s="38"/>
      <c r="E955" s="83"/>
      <c r="F955" s="70"/>
      <c r="G955" s="71"/>
      <c r="H955" s="72"/>
      <c r="I955" s="72"/>
      <c r="J955" s="72"/>
      <c r="K955" s="72"/>
      <c r="L955" s="72"/>
      <c r="M955" s="72"/>
      <c r="N955" s="73"/>
      <c r="O955" s="73"/>
      <c r="P955" s="73"/>
      <c r="Q955" s="72"/>
      <c r="R955" s="128"/>
      <c r="S955" s="129"/>
      <c r="T955" s="130"/>
      <c r="U955" s="129"/>
      <c r="V955" s="95"/>
      <c r="W955" s="95"/>
      <c r="X955" s="131"/>
      <c r="Y955" s="132"/>
      <c r="Z955" s="132"/>
      <c r="AA955" s="95"/>
      <c r="AB955" s="132"/>
      <c r="AC955" s="104"/>
      <c r="AD955" s="104"/>
      <c r="AE955" s="132"/>
      <c r="AF955" s="133"/>
      <c r="AG955" s="132"/>
      <c r="AH955" s="132"/>
      <c r="AI955" s="133"/>
      <c r="AJ955" s="132"/>
      <c r="AK955" s="104"/>
      <c r="AL955" s="104"/>
      <c r="AM955" s="104"/>
      <c r="AN955" s="132"/>
      <c r="AO955" s="104"/>
      <c r="AP955" s="104"/>
      <c r="AQ955" s="104"/>
      <c r="AR955" s="104"/>
      <c r="AS955" s="104"/>
      <c r="AT955" s="104"/>
      <c r="AU955" s="104"/>
      <c r="AV955" s="126"/>
      <c r="AW955" s="104"/>
      <c r="AX955" s="134"/>
      <c r="AY955" s="134"/>
      <c r="AZ955" s="134"/>
    </row>
    <row r="956">
      <c r="B956" s="135"/>
      <c r="D956" s="38"/>
      <c r="E956" s="83"/>
      <c r="F956" s="70"/>
      <c r="G956" s="71"/>
      <c r="H956" s="72"/>
      <c r="I956" s="72"/>
      <c r="J956" s="72"/>
      <c r="K956" s="72"/>
      <c r="L956" s="72"/>
      <c r="M956" s="72"/>
      <c r="N956" s="73"/>
      <c r="O956" s="73"/>
      <c r="P956" s="73"/>
      <c r="Q956" s="72"/>
      <c r="R956" s="128"/>
      <c r="S956" s="129"/>
      <c r="T956" s="130"/>
      <c r="U956" s="129"/>
      <c r="V956" s="95"/>
      <c r="W956" s="95"/>
      <c r="X956" s="131"/>
      <c r="Y956" s="132"/>
      <c r="Z956" s="132"/>
      <c r="AA956" s="95"/>
      <c r="AB956" s="132"/>
      <c r="AC956" s="104"/>
      <c r="AD956" s="104"/>
      <c r="AE956" s="132"/>
      <c r="AF956" s="133"/>
      <c r="AG956" s="132"/>
      <c r="AH956" s="132"/>
      <c r="AI956" s="133"/>
      <c r="AJ956" s="132"/>
      <c r="AK956" s="104"/>
      <c r="AL956" s="104"/>
      <c r="AM956" s="104"/>
      <c r="AN956" s="132"/>
      <c r="AO956" s="104"/>
      <c r="AP956" s="104"/>
      <c r="AQ956" s="104"/>
      <c r="AR956" s="104"/>
      <c r="AS956" s="104"/>
      <c r="AT956" s="104"/>
      <c r="AU956" s="104"/>
      <c r="AV956" s="126"/>
      <c r="AW956" s="104"/>
      <c r="AX956" s="134"/>
      <c r="AY956" s="134"/>
      <c r="AZ956" s="134"/>
    </row>
    <row r="957">
      <c r="B957" s="135"/>
      <c r="D957" s="38"/>
      <c r="E957" s="83"/>
      <c r="F957" s="70"/>
      <c r="G957" s="71"/>
      <c r="H957" s="72"/>
      <c r="I957" s="72"/>
      <c r="J957" s="72"/>
      <c r="K957" s="72"/>
      <c r="L957" s="72"/>
      <c r="M957" s="72"/>
      <c r="N957" s="73"/>
      <c r="O957" s="73"/>
      <c r="P957" s="73"/>
      <c r="Q957" s="72"/>
      <c r="R957" s="128"/>
      <c r="S957" s="129"/>
      <c r="T957" s="130"/>
      <c r="U957" s="129"/>
      <c r="V957" s="95"/>
      <c r="W957" s="95"/>
      <c r="X957" s="131"/>
      <c r="Y957" s="132"/>
      <c r="Z957" s="132"/>
      <c r="AA957" s="95"/>
      <c r="AB957" s="132"/>
      <c r="AC957" s="104"/>
      <c r="AD957" s="104"/>
      <c r="AE957" s="132"/>
      <c r="AF957" s="133"/>
      <c r="AG957" s="132"/>
      <c r="AH957" s="132"/>
      <c r="AI957" s="133"/>
      <c r="AJ957" s="132"/>
      <c r="AK957" s="104"/>
      <c r="AL957" s="104"/>
      <c r="AM957" s="104"/>
      <c r="AN957" s="132"/>
      <c r="AO957" s="104"/>
      <c r="AP957" s="104"/>
      <c r="AQ957" s="104"/>
      <c r="AR957" s="104"/>
      <c r="AS957" s="104"/>
      <c r="AT957" s="104"/>
      <c r="AU957" s="104"/>
      <c r="AV957" s="126"/>
      <c r="AW957" s="104"/>
      <c r="AX957" s="134"/>
      <c r="AY957" s="134"/>
      <c r="AZ957" s="134"/>
    </row>
    <row r="958">
      <c r="B958" s="135"/>
      <c r="D958" s="38"/>
      <c r="E958" s="83"/>
      <c r="F958" s="70"/>
      <c r="G958" s="71"/>
      <c r="H958" s="72"/>
      <c r="I958" s="72"/>
      <c r="J958" s="72"/>
      <c r="K958" s="72"/>
      <c r="L958" s="72"/>
      <c r="M958" s="72"/>
      <c r="N958" s="73"/>
      <c r="O958" s="73"/>
      <c r="P958" s="73"/>
      <c r="Q958" s="72"/>
      <c r="R958" s="128"/>
      <c r="S958" s="129"/>
      <c r="T958" s="130"/>
      <c r="U958" s="129"/>
      <c r="V958" s="95"/>
      <c r="W958" s="95"/>
      <c r="X958" s="131"/>
      <c r="Y958" s="132"/>
      <c r="Z958" s="132"/>
      <c r="AA958" s="95"/>
      <c r="AB958" s="132"/>
      <c r="AC958" s="104"/>
      <c r="AD958" s="104"/>
      <c r="AE958" s="132"/>
      <c r="AF958" s="133"/>
      <c r="AG958" s="132"/>
      <c r="AH958" s="132"/>
      <c r="AI958" s="133"/>
      <c r="AJ958" s="132"/>
      <c r="AK958" s="104"/>
      <c r="AL958" s="104"/>
      <c r="AM958" s="104"/>
      <c r="AN958" s="132"/>
      <c r="AO958" s="104"/>
      <c r="AP958" s="104"/>
      <c r="AQ958" s="104"/>
      <c r="AR958" s="104"/>
      <c r="AS958" s="104"/>
      <c r="AT958" s="104"/>
      <c r="AU958" s="104"/>
      <c r="AV958" s="126"/>
      <c r="AW958" s="104"/>
      <c r="AX958" s="134"/>
      <c r="AY958" s="134"/>
      <c r="AZ958" s="134"/>
    </row>
    <row r="959">
      <c r="B959" s="135"/>
      <c r="D959" s="38"/>
      <c r="E959" s="83"/>
      <c r="F959" s="70"/>
      <c r="G959" s="71"/>
      <c r="H959" s="72"/>
      <c r="I959" s="72"/>
      <c r="J959" s="72"/>
      <c r="K959" s="72"/>
      <c r="L959" s="72"/>
      <c r="M959" s="72"/>
      <c r="N959" s="73"/>
      <c r="O959" s="73"/>
      <c r="P959" s="73"/>
      <c r="Q959" s="72"/>
      <c r="R959" s="128"/>
      <c r="S959" s="129"/>
      <c r="T959" s="130"/>
      <c r="U959" s="129"/>
      <c r="V959" s="95"/>
      <c r="W959" s="95"/>
      <c r="X959" s="131"/>
      <c r="Y959" s="132"/>
      <c r="Z959" s="132"/>
      <c r="AA959" s="95"/>
      <c r="AB959" s="132"/>
      <c r="AC959" s="104"/>
      <c r="AD959" s="104"/>
      <c r="AE959" s="132"/>
      <c r="AF959" s="133"/>
      <c r="AG959" s="132"/>
      <c r="AH959" s="132"/>
      <c r="AI959" s="133"/>
      <c r="AJ959" s="132"/>
      <c r="AK959" s="104"/>
      <c r="AL959" s="104"/>
      <c r="AM959" s="104"/>
      <c r="AN959" s="132"/>
      <c r="AO959" s="104"/>
      <c r="AP959" s="104"/>
      <c r="AQ959" s="104"/>
      <c r="AR959" s="104"/>
      <c r="AS959" s="104"/>
      <c r="AT959" s="104"/>
      <c r="AU959" s="104"/>
      <c r="AV959" s="126"/>
      <c r="AW959" s="104"/>
      <c r="AX959" s="134"/>
      <c r="AY959" s="134"/>
      <c r="AZ959" s="134"/>
    </row>
    <row r="960">
      <c r="B960" s="135"/>
      <c r="D960" s="38"/>
      <c r="E960" s="83"/>
      <c r="F960" s="70"/>
      <c r="G960" s="71"/>
      <c r="H960" s="72"/>
      <c r="I960" s="72"/>
      <c r="J960" s="72"/>
      <c r="K960" s="72"/>
      <c r="L960" s="72"/>
      <c r="M960" s="72"/>
      <c r="N960" s="73"/>
      <c r="O960" s="73"/>
      <c r="P960" s="73"/>
      <c r="Q960" s="72"/>
      <c r="R960" s="128"/>
      <c r="S960" s="129"/>
      <c r="T960" s="130"/>
      <c r="U960" s="129"/>
      <c r="V960" s="95"/>
      <c r="W960" s="95"/>
      <c r="X960" s="131"/>
      <c r="Y960" s="132"/>
      <c r="Z960" s="132"/>
      <c r="AA960" s="95"/>
      <c r="AB960" s="132"/>
      <c r="AC960" s="104"/>
      <c r="AD960" s="104"/>
      <c r="AE960" s="132"/>
      <c r="AF960" s="133"/>
      <c r="AG960" s="132"/>
      <c r="AH960" s="132"/>
      <c r="AI960" s="133"/>
      <c r="AJ960" s="132"/>
      <c r="AK960" s="104"/>
      <c r="AL960" s="104"/>
      <c r="AM960" s="104"/>
      <c r="AN960" s="132"/>
      <c r="AO960" s="104"/>
      <c r="AP960" s="104"/>
      <c r="AQ960" s="104"/>
      <c r="AR960" s="104"/>
      <c r="AS960" s="104"/>
      <c r="AT960" s="104"/>
      <c r="AU960" s="104"/>
      <c r="AV960" s="126"/>
      <c r="AW960" s="104"/>
      <c r="AX960" s="134"/>
      <c r="AY960" s="134"/>
      <c r="AZ960" s="134"/>
    </row>
    <row r="961">
      <c r="B961" s="135"/>
      <c r="D961" s="38"/>
      <c r="E961" s="83"/>
      <c r="F961" s="70"/>
      <c r="G961" s="71"/>
      <c r="H961" s="72"/>
      <c r="I961" s="72"/>
      <c r="J961" s="72"/>
      <c r="K961" s="72"/>
      <c r="L961" s="72"/>
      <c r="M961" s="72"/>
      <c r="N961" s="73"/>
      <c r="O961" s="73"/>
      <c r="P961" s="73"/>
      <c r="Q961" s="72"/>
      <c r="R961" s="128"/>
      <c r="S961" s="129"/>
      <c r="T961" s="130"/>
      <c r="U961" s="129"/>
      <c r="V961" s="95"/>
      <c r="W961" s="95"/>
      <c r="X961" s="131"/>
      <c r="Y961" s="132"/>
      <c r="Z961" s="132"/>
      <c r="AA961" s="95"/>
      <c r="AB961" s="132"/>
      <c r="AC961" s="104"/>
      <c r="AD961" s="104"/>
      <c r="AE961" s="132"/>
      <c r="AF961" s="133"/>
      <c r="AG961" s="132"/>
      <c r="AH961" s="132"/>
      <c r="AI961" s="133"/>
      <c r="AJ961" s="132"/>
      <c r="AK961" s="104"/>
      <c r="AL961" s="104"/>
      <c r="AM961" s="104"/>
      <c r="AN961" s="132"/>
      <c r="AO961" s="104"/>
      <c r="AP961" s="104"/>
      <c r="AQ961" s="104"/>
      <c r="AR961" s="104"/>
      <c r="AS961" s="104"/>
      <c r="AT961" s="104"/>
      <c r="AU961" s="104"/>
      <c r="AV961" s="126"/>
      <c r="AW961" s="104"/>
      <c r="AX961" s="134"/>
      <c r="AY961" s="134"/>
      <c r="AZ961" s="134"/>
    </row>
    <row r="962">
      <c r="B962" s="135"/>
      <c r="D962" s="38"/>
      <c r="E962" s="83"/>
      <c r="F962" s="70"/>
      <c r="G962" s="71"/>
      <c r="H962" s="72"/>
      <c r="I962" s="72"/>
      <c r="J962" s="72"/>
      <c r="K962" s="72"/>
      <c r="L962" s="72"/>
      <c r="M962" s="72"/>
      <c r="N962" s="73"/>
      <c r="O962" s="73"/>
      <c r="P962" s="73"/>
      <c r="Q962" s="72"/>
      <c r="R962" s="128"/>
      <c r="S962" s="129"/>
      <c r="T962" s="130"/>
      <c r="U962" s="129"/>
      <c r="V962" s="95"/>
      <c r="W962" s="95"/>
      <c r="X962" s="131"/>
      <c r="Y962" s="132"/>
      <c r="Z962" s="132"/>
      <c r="AA962" s="95"/>
      <c r="AB962" s="132"/>
      <c r="AC962" s="104"/>
      <c r="AD962" s="104"/>
      <c r="AE962" s="132"/>
      <c r="AF962" s="133"/>
      <c r="AG962" s="132"/>
      <c r="AH962" s="132"/>
      <c r="AI962" s="133"/>
      <c r="AJ962" s="132"/>
      <c r="AK962" s="104"/>
      <c r="AL962" s="104"/>
      <c r="AM962" s="104"/>
      <c r="AN962" s="132"/>
      <c r="AO962" s="104"/>
      <c r="AP962" s="104"/>
      <c r="AQ962" s="104"/>
      <c r="AR962" s="104"/>
      <c r="AS962" s="104"/>
      <c r="AT962" s="104"/>
      <c r="AU962" s="104"/>
      <c r="AV962" s="126"/>
      <c r="AW962" s="104"/>
      <c r="AX962" s="134"/>
      <c r="AY962" s="134"/>
      <c r="AZ962" s="134"/>
    </row>
    <row r="963">
      <c r="B963" s="135"/>
      <c r="D963" s="38"/>
      <c r="E963" s="83"/>
      <c r="F963" s="70"/>
      <c r="G963" s="71"/>
      <c r="H963" s="72"/>
      <c r="I963" s="72"/>
      <c r="J963" s="72"/>
      <c r="K963" s="72"/>
      <c r="L963" s="72"/>
      <c r="M963" s="72"/>
      <c r="N963" s="73"/>
      <c r="O963" s="73"/>
      <c r="P963" s="73"/>
      <c r="Q963" s="72"/>
      <c r="R963" s="128"/>
      <c r="S963" s="129"/>
      <c r="T963" s="130"/>
      <c r="U963" s="129"/>
      <c r="V963" s="95"/>
      <c r="W963" s="95"/>
      <c r="X963" s="131"/>
      <c r="Y963" s="132"/>
      <c r="Z963" s="132"/>
      <c r="AA963" s="95"/>
      <c r="AB963" s="132"/>
      <c r="AC963" s="104"/>
      <c r="AD963" s="104"/>
      <c r="AE963" s="132"/>
      <c r="AF963" s="133"/>
      <c r="AG963" s="132"/>
      <c r="AH963" s="132"/>
      <c r="AI963" s="133"/>
      <c r="AJ963" s="132"/>
      <c r="AK963" s="104"/>
      <c r="AL963" s="104"/>
      <c r="AM963" s="104"/>
      <c r="AN963" s="132"/>
      <c r="AO963" s="104"/>
      <c r="AP963" s="104"/>
      <c r="AQ963" s="104"/>
      <c r="AR963" s="104"/>
      <c r="AS963" s="104"/>
      <c r="AT963" s="104"/>
      <c r="AU963" s="104"/>
      <c r="AV963" s="126"/>
      <c r="AW963" s="104"/>
      <c r="AX963" s="134"/>
      <c r="AY963" s="134"/>
      <c r="AZ963" s="134"/>
    </row>
    <row r="964">
      <c r="B964" s="135"/>
      <c r="D964" s="38"/>
      <c r="E964" s="83"/>
      <c r="F964" s="70"/>
      <c r="G964" s="71"/>
      <c r="H964" s="72"/>
      <c r="I964" s="72"/>
      <c r="J964" s="72"/>
      <c r="K964" s="72"/>
      <c r="L964" s="72"/>
      <c r="M964" s="72"/>
      <c r="N964" s="73"/>
      <c r="O964" s="73"/>
      <c r="P964" s="73"/>
      <c r="Q964" s="72"/>
      <c r="R964" s="128"/>
      <c r="S964" s="129"/>
      <c r="T964" s="130"/>
      <c r="U964" s="129"/>
      <c r="V964" s="95"/>
      <c r="W964" s="95"/>
      <c r="X964" s="131"/>
      <c r="Y964" s="132"/>
      <c r="Z964" s="132"/>
      <c r="AA964" s="95"/>
      <c r="AB964" s="132"/>
      <c r="AC964" s="104"/>
      <c r="AD964" s="104"/>
      <c r="AE964" s="132"/>
      <c r="AF964" s="133"/>
      <c r="AG964" s="132"/>
      <c r="AH964" s="132"/>
      <c r="AI964" s="133"/>
      <c r="AJ964" s="132"/>
      <c r="AK964" s="104"/>
      <c r="AL964" s="104"/>
      <c r="AM964" s="104"/>
      <c r="AN964" s="132"/>
      <c r="AO964" s="104"/>
      <c r="AP964" s="104"/>
      <c r="AQ964" s="104"/>
      <c r="AR964" s="104"/>
      <c r="AS964" s="104"/>
      <c r="AT964" s="104"/>
      <c r="AU964" s="104"/>
      <c r="AV964" s="126"/>
      <c r="AW964" s="104"/>
      <c r="AX964" s="134"/>
      <c r="AY964" s="134"/>
      <c r="AZ964" s="134"/>
    </row>
    <row r="965">
      <c r="B965" s="135"/>
      <c r="D965" s="38"/>
      <c r="E965" s="83"/>
      <c r="F965" s="70"/>
      <c r="G965" s="71"/>
      <c r="H965" s="72"/>
      <c r="I965" s="72"/>
      <c r="J965" s="72"/>
      <c r="K965" s="72"/>
      <c r="L965" s="72"/>
      <c r="M965" s="72"/>
      <c r="N965" s="73"/>
      <c r="O965" s="73"/>
      <c r="P965" s="73"/>
      <c r="Q965" s="72"/>
      <c r="R965" s="128"/>
      <c r="S965" s="129"/>
      <c r="T965" s="130"/>
      <c r="U965" s="129"/>
      <c r="V965" s="95"/>
      <c r="W965" s="95"/>
      <c r="X965" s="131"/>
      <c r="Y965" s="132"/>
      <c r="Z965" s="132"/>
      <c r="AA965" s="95"/>
      <c r="AB965" s="132"/>
      <c r="AC965" s="104"/>
      <c r="AD965" s="104"/>
      <c r="AE965" s="132"/>
      <c r="AF965" s="133"/>
      <c r="AG965" s="132"/>
      <c r="AH965" s="132"/>
      <c r="AI965" s="133"/>
      <c r="AJ965" s="132"/>
      <c r="AK965" s="104"/>
      <c r="AL965" s="104"/>
      <c r="AM965" s="104"/>
      <c r="AN965" s="132"/>
      <c r="AO965" s="104"/>
      <c r="AP965" s="104"/>
      <c r="AQ965" s="104"/>
      <c r="AR965" s="104"/>
      <c r="AS965" s="104"/>
      <c r="AT965" s="104"/>
      <c r="AU965" s="104"/>
      <c r="AV965" s="126"/>
      <c r="AW965" s="104"/>
      <c r="AX965" s="134"/>
      <c r="AY965" s="134"/>
      <c r="AZ965" s="134"/>
    </row>
    <row r="966">
      <c r="B966" s="135"/>
      <c r="D966" s="38"/>
      <c r="E966" s="83"/>
      <c r="F966" s="70"/>
      <c r="G966" s="71"/>
      <c r="H966" s="72"/>
      <c r="I966" s="72"/>
      <c r="J966" s="72"/>
      <c r="K966" s="72"/>
      <c r="L966" s="72"/>
      <c r="M966" s="72"/>
      <c r="N966" s="73"/>
      <c r="O966" s="73"/>
      <c r="P966" s="73"/>
      <c r="Q966" s="72"/>
      <c r="R966" s="128"/>
      <c r="S966" s="129"/>
      <c r="T966" s="130"/>
      <c r="U966" s="129"/>
      <c r="V966" s="95"/>
      <c r="W966" s="95"/>
      <c r="X966" s="131"/>
      <c r="Y966" s="132"/>
      <c r="Z966" s="132"/>
      <c r="AA966" s="95"/>
      <c r="AB966" s="132"/>
      <c r="AC966" s="104"/>
      <c r="AD966" s="104"/>
      <c r="AE966" s="132"/>
      <c r="AF966" s="133"/>
      <c r="AG966" s="132"/>
      <c r="AH966" s="132"/>
      <c r="AI966" s="133"/>
      <c r="AJ966" s="132"/>
      <c r="AK966" s="104"/>
      <c r="AL966" s="104"/>
      <c r="AM966" s="104"/>
      <c r="AN966" s="132"/>
      <c r="AO966" s="104"/>
      <c r="AP966" s="104"/>
      <c r="AQ966" s="104"/>
      <c r="AR966" s="104"/>
      <c r="AS966" s="104"/>
      <c r="AT966" s="104"/>
      <c r="AU966" s="104"/>
      <c r="AV966" s="126"/>
      <c r="AW966" s="104"/>
      <c r="AX966" s="134"/>
      <c r="AY966" s="134"/>
      <c r="AZ966" s="134"/>
    </row>
    <row r="967">
      <c r="B967" s="135"/>
      <c r="D967" s="38"/>
      <c r="E967" s="83"/>
      <c r="F967" s="70"/>
      <c r="G967" s="71"/>
      <c r="H967" s="72"/>
      <c r="I967" s="72"/>
      <c r="J967" s="72"/>
      <c r="K967" s="72"/>
      <c r="L967" s="72"/>
      <c r="M967" s="72"/>
      <c r="N967" s="73"/>
      <c r="O967" s="73"/>
      <c r="P967" s="73"/>
      <c r="Q967" s="72"/>
      <c r="R967" s="128"/>
      <c r="S967" s="129"/>
      <c r="T967" s="130"/>
      <c r="U967" s="129"/>
      <c r="V967" s="95"/>
      <c r="W967" s="95"/>
      <c r="X967" s="131"/>
      <c r="Y967" s="132"/>
      <c r="Z967" s="132"/>
      <c r="AA967" s="95"/>
      <c r="AB967" s="132"/>
      <c r="AC967" s="104"/>
      <c r="AD967" s="104"/>
      <c r="AE967" s="132"/>
      <c r="AF967" s="133"/>
      <c r="AG967" s="132"/>
      <c r="AH967" s="132"/>
      <c r="AI967" s="133"/>
      <c r="AJ967" s="132"/>
      <c r="AK967" s="104"/>
      <c r="AL967" s="104"/>
      <c r="AM967" s="104"/>
      <c r="AN967" s="132"/>
      <c r="AO967" s="104"/>
      <c r="AP967" s="104"/>
      <c r="AQ967" s="104"/>
      <c r="AR967" s="104"/>
      <c r="AS967" s="104"/>
      <c r="AT967" s="104"/>
      <c r="AU967" s="104"/>
      <c r="AV967" s="126"/>
      <c r="AW967" s="104"/>
      <c r="AX967" s="134"/>
      <c r="AY967" s="134"/>
      <c r="AZ967" s="134"/>
    </row>
    <row r="968">
      <c r="B968" s="135"/>
      <c r="D968" s="38"/>
      <c r="E968" s="83"/>
      <c r="F968" s="70"/>
      <c r="G968" s="71"/>
      <c r="H968" s="72"/>
      <c r="I968" s="72"/>
      <c r="J968" s="72"/>
      <c r="K968" s="72"/>
      <c r="L968" s="72"/>
      <c r="M968" s="72"/>
      <c r="N968" s="73"/>
      <c r="O968" s="73"/>
      <c r="P968" s="73"/>
      <c r="Q968" s="72"/>
      <c r="R968" s="128"/>
      <c r="S968" s="129"/>
      <c r="T968" s="130"/>
      <c r="U968" s="129"/>
      <c r="V968" s="95"/>
      <c r="W968" s="95"/>
      <c r="X968" s="131"/>
      <c r="Y968" s="132"/>
      <c r="Z968" s="132"/>
      <c r="AA968" s="95"/>
      <c r="AB968" s="132"/>
      <c r="AC968" s="104"/>
      <c r="AD968" s="104"/>
      <c r="AE968" s="132"/>
      <c r="AF968" s="133"/>
      <c r="AG968" s="132"/>
      <c r="AH968" s="132"/>
      <c r="AI968" s="133"/>
      <c r="AJ968" s="132"/>
      <c r="AK968" s="104"/>
      <c r="AL968" s="104"/>
      <c r="AM968" s="104"/>
      <c r="AN968" s="132"/>
      <c r="AO968" s="104"/>
      <c r="AP968" s="104"/>
      <c r="AQ968" s="104"/>
      <c r="AR968" s="104"/>
      <c r="AS968" s="104"/>
      <c r="AT968" s="104"/>
      <c r="AU968" s="104"/>
      <c r="AV968" s="126"/>
      <c r="AW968" s="104"/>
      <c r="AX968" s="134"/>
      <c r="AY968" s="134"/>
      <c r="AZ968" s="134"/>
    </row>
    <row r="969">
      <c r="B969" s="135"/>
      <c r="D969" s="38"/>
      <c r="E969" s="83"/>
      <c r="F969" s="70"/>
      <c r="G969" s="71"/>
      <c r="H969" s="72"/>
      <c r="I969" s="72"/>
      <c r="J969" s="72"/>
      <c r="K969" s="72"/>
      <c r="L969" s="72"/>
      <c r="M969" s="72"/>
      <c r="N969" s="73"/>
      <c r="O969" s="73"/>
      <c r="P969" s="73"/>
      <c r="Q969" s="72"/>
      <c r="R969" s="128"/>
      <c r="S969" s="129"/>
      <c r="T969" s="130"/>
      <c r="U969" s="129"/>
      <c r="V969" s="95"/>
      <c r="W969" s="95"/>
      <c r="X969" s="131"/>
      <c r="Y969" s="132"/>
      <c r="Z969" s="132"/>
      <c r="AA969" s="95"/>
      <c r="AB969" s="132"/>
      <c r="AC969" s="104"/>
      <c r="AD969" s="104"/>
      <c r="AE969" s="132"/>
      <c r="AF969" s="133"/>
      <c r="AG969" s="132"/>
      <c r="AH969" s="132"/>
      <c r="AI969" s="133"/>
      <c r="AJ969" s="132"/>
      <c r="AK969" s="104"/>
      <c r="AL969" s="104"/>
      <c r="AM969" s="104"/>
      <c r="AN969" s="132"/>
      <c r="AO969" s="104"/>
      <c r="AP969" s="104"/>
      <c r="AQ969" s="104"/>
      <c r="AR969" s="104"/>
      <c r="AS969" s="104"/>
      <c r="AT969" s="104"/>
      <c r="AU969" s="104"/>
      <c r="AV969" s="126"/>
      <c r="AW969" s="104"/>
      <c r="AX969" s="134"/>
      <c r="AY969" s="134"/>
      <c r="AZ969" s="134"/>
    </row>
    <row r="970">
      <c r="B970" s="135"/>
      <c r="D970" s="38"/>
      <c r="E970" s="83"/>
      <c r="F970" s="70"/>
      <c r="G970" s="71"/>
      <c r="H970" s="72"/>
      <c r="I970" s="72"/>
      <c r="J970" s="72"/>
      <c r="K970" s="72"/>
      <c r="L970" s="72"/>
      <c r="M970" s="72"/>
      <c r="N970" s="73"/>
      <c r="O970" s="73"/>
      <c r="P970" s="73"/>
      <c r="Q970" s="72"/>
      <c r="R970" s="128"/>
      <c r="S970" s="129"/>
      <c r="T970" s="130"/>
      <c r="U970" s="129"/>
      <c r="V970" s="95"/>
      <c r="W970" s="95"/>
      <c r="X970" s="131"/>
      <c r="Y970" s="132"/>
      <c r="Z970" s="132"/>
      <c r="AA970" s="95"/>
      <c r="AB970" s="132"/>
      <c r="AC970" s="104"/>
      <c r="AD970" s="104"/>
      <c r="AE970" s="132"/>
      <c r="AF970" s="133"/>
      <c r="AG970" s="132"/>
      <c r="AH970" s="132"/>
      <c r="AI970" s="133"/>
      <c r="AJ970" s="132"/>
      <c r="AK970" s="104"/>
      <c r="AL970" s="104"/>
      <c r="AM970" s="104"/>
      <c r="AN970" s="132"/>
      <c r="AO970" s="104"/>
      <c r="AP970" s="104"/>
      <c r="AQ970" s="104"/>
      <c r="AR970" s="104"/>
      <c r="AS970" s="104"/>
      <c r="AT970" s="104"/>
      <c r="AU970" s="104"/>
      <c r="AV970" s="126"/>
      <c r="AW970" s="104"/>
      <c r="AX970" s="134"/>
      <c r="AY970" s="134"/>
      <c r="AZ970" s="134"/>
    </row>
    <row r="971">
      <c r="B971" s="135"/>
      <c r="D971" s="38"/>
      <c r="E971" s="83"/>
      <c r="F971" s="70"/>
      <c r="G971" s="71"/>
      <c r="H971" s="72"/>
      <c r="I971" s="72"/>
      <c r="J971" s="72"/>
      <c r="K971" s="72"/>
      <c r="L971" s="72"/>
      <c r="M971" s="72"/>
      <c r="N971" s="73"/>
      <c r="O971" s="73"/>
      <c r="P971" s="73"/>
      <c r="Q971" s="72"/>
      <c r="R971" s="128"/>
      <c r="S971" s="129"/>
      <c r="T971" s="130"/>
      <c r="U971" s="129"/>
      <c r="V971" s="95"/>
      <c r="W971" s="95"/>
      <c r="X971" s="131"/>
      <c r="Y971" s="132"/>
      <c r="Z971" s="132"/>
      <c r="AA971" s="95"/>
      <c r="AB971" s="132"/>
      <c r="AC971" s="104"/>
      <c r="AD971" s="104"/>
      <c r="AE971" s="132"/>
      <c r="AF971" s="133"/>
      <c r="AG971" s="132"/>
      <c r="AH971" s="132"/>
      <c r="AI971" s="133"/>
      <c r="AJ971" s="132"/>
      <c r="AK971" s="104"/>
      <c r="AL971" s="104"/>
      <c r="AM971" s="104"/>
      <c r="AN971" s="132"/>
      <c r="AO971" s="104"/>
      <c r="AP971" s="104"/>
      <c r="AQ971" s="104"/>
      <c r="AR971" s="104"/>
      <c r="AS971" s="104"/>
      <c r="AT971" s="104"/>
      <c r="AU971" s="104"/>
      <c r="AV971" s="126"/>
      <c r="AW971" s="104"/>
      <c r="AX971" s="134"/>
      <c r="AY971" s="134"/>
      <c r="AZ971" s="134"/>
    </row>
    <row r="972">
      <c r="B972" s="135"/>
      <c r="D972" s="38"/>
      <c r="E972" s="83"/>
      <c r="F972" s="70"/>
      <c r="G972" s="71"/>
      <c r="H972" s="72"/>
      <c r="I972" s="72"/>
      <c r="J972" s="72"/>
      <c r="K972" s="72"/>
      <c r="L972" s="72"/>
      <c r="M972" s="72"/>
      <c r="N972" s="73"/>
      <c r="O972" s="73"/>
      <c r="P972" s="73"/>
      <c r="Q972" s="72"/>
      <c r="R972" s="128"/>
      <c r="S972" s="129"/>
      <c r="T972" s="130"/>
      <c r="U972" s="129"/>
      <c r="V972" s="95"/>
      <c r="W972" s="95"/>
      <c r="X972" s="131"/>
      <c r="Y972" s="132"/>
      <c r="Z972" s="132"/>
      <c r="AA972" s="95"/>
      <c r="AB972" s="132"/>
      <c r="AC972" s="104"/>
      <c r="AD972" s="104"/>
      <c r="AE972" s="132"/>
      <c r="AF972" s="133"/>
      <c r="AG972" s="132"/>
      <c r="AH972" s="132"/>
      <c r="AI972" s="133"/>
      <c r="AJ972" s="132"/>
      <c r="AK972" s="104"/>
      <c r="AL972" s="104"/>
      <c r="AM972" s="104"/>
      <c r="AN972" s="132"/>
      <c r="AO972" s="104"/>
      <c r="AP972" s="104"/>
      <c r="AQ972" s="104"/>
      <c r="AR972" s="104"/>
      <c r="AS972" s="104"/>
      <c r="AT972" s="104"/>
      <c r="AU972" s="104"/>
      <c r="AV972" s="126"/>
      <c r="AW972" s="104"/>
      <c r="AX972" s="134"/>
      <c r="AY972" s="134"/>
      <c r="AZ972" s="134"/>
    </row>
    <row r="973">
      <c r="B973" s="135"/>
      <c r="D973" s="38"/>
      <c r="E973" s="83"/>
      <c r="F973" s="70"/>
      <c r="G973" s="71"/>
      <c r="H973" s="72"/>
      <c r="I973" s="72"/>
      <c r="J973" s="72"/>
      <c r="K973" s="72"/>
      <c r="L973" s="72"/>
      <c r="M973" s="72"/>
      <c r="N973" s="73"/>
      <c r="O973" s="73"/>
      <c r="P973" s="73"/>
      <c r="Q973" s="72"/>
      <c r="R973" s="128"/>
      <c r="S973" s="129"/>
      <c r="T973" s="130"/>
      <c r="U973" s="129"/>
      <c r="V973" s="95"/>
      <c r="W973" s="95"/>
      <c r="X973" s="131"/>
      <c r="Y973" s="132"/>
      <c r="Z973" s="132"/>
      <c r="AA973" s="95"/>
      <c r="AB973" s="132"/>
      <c r="AC973" s="104"/>
      <c r="AD973" s="104"/>
      <c r="AE973" s="132"/>
      <c r="AF973" s="133"/>
      <c r="AG973" s="132"/>
      <c r="AH973" s="132"/>
      <c r="AI973" s="133"/>
      <c r="AJ973" s="132"/>
      <c r="AK973" s="104"/>
      <c r="AL973" s="104"/>
      <c r="AM973" s="104"/>
      <c r="AN973" s="132"/>
      <c r="AO973" s="104"/>
      <c r="AP973" s="104"/>
      <c r="AQ973" s="104"/>
      <c r="AR973" s="104"/>
      <c r="AS973" s="104"/>
      <c r="AT973" s="104"/>
      <c r="AU973" s="104"/>
      <c r="AV973" s="126"/>
      <c r="AW973" s="104"/>
      <c r="AX973" s="134"/>
      <c r="AY973" s="134"/>
      <c r="AZ973" s="134"/>
    </row>
    <row r="974">
      <c r="B974" s="135"/>
      <c r="D974" s="38"/>
      <c r="E974" s="83"/>
      <c r="F974" s="70"/>
      <c r="G974" s="71"/>
      <c r="H974" s="72"/>
      <c r="I974" s="72"/>
      <c r="J974" s="72"/>
      <c r="K974" s="72"/>
      <c r="L974" s="72"/>
      <c r="M974" s="72"/>
      <c r="N974" s="73"/>
      <c r="O974" s="73"/>
      <c r="P974" s="73"/>
      <c r="Q974" s="72"/>
      <c r="R974" s="128"/>
      <c r="S974" s="129"/>
      <c r="T974" s="130"/>
      <c r="U974" s="129"/>
      <c r="V974" s="95"/>
      <c r="W974" s="95"/>
      <c r="X974" s="131"/>
      <c r="Y974" s="132"/>
      <c r="Z974" s="132"/>
      <c r="AA974" s="95"/>
      <c r="AB974" s="132"/>
      <c r="AC974" s="104"/>
      <c r="AD974" s="104"/>
      <c r="AE974" s="132"/>
      <c r="AF974" s="133"/>
      <c r="AG974" s="132"/>
      <c r="AH974" s="132"/>
      <c r="AI974" s="133"/>
      <c r="AJ974" s="132"/>
      <c r="AK974" s="104"/>
      <c r="AL974" s="104"/>
      <c r="AM974" s="104"/>
      <c r="AN974" s="132"/>
      <c r="AO974" s="104"/>
      <c r="AP974" s="104"/>
      <c r="AQ974" s="104"/>
      <c r="AR974" s="104"/>
      <c r="AS974" s="104"/>
      <c r="AT974" s="104"/>
      <c r="AU974" s="104"/>
      <c r="AV974" s="126"/>
      <c r="AW974" s="104"/>
      <c r="AX974" s="134"/>
      <c r="AY974" s="134"/>
      <c r="AZ974" s="134"/>
    </row>
    <row r="975">
      <c r="B975" s="135"/>
      <c r="D975" s="38"/>
      <c r="E975" s="83"/>
      <c r="F975" s="70"/>
      <c r="G975" s="71"/>
      <c r="H975" s="72"/>
      <c r="I975" s="72"/>
      <c r="J975" s="72"/>
      <c r="K975" s="72"/>
      <c r="L975" s="72"/>
      <c r="M975" s="72"/>
      <c r="N975" s="73"/>
      <c r="O975" s="73"/>
      <c r="P975" s="73"/>
      <c r="Q975" s="72"/>
      <c r="R975" s="128"/>
      <c r="S975" s="129"/>
      <c r="T975" s="130"/>
      <c r="U975" s="129"/>
      <c r="V975" s="95"/>
      <c r="W975" s="95"/>
      <c r="X975" s="131"/>
      <c r="Y975" s="132"/>
      <c r="Z975" s="132"/>
      <c r="AA975" s="95"/>
      <c r="AB975" s="132"/>
      <c r="AC975" s="104"/>
      <c r="AD975" s="104"/>
      <c r="AE975" s="132"/>
      <c r="AF975" s="133"/>
      <c r="AG975" s="132"/>
      <c r="AH975" s="132"/>
      <c r="AI975" s="133"/>
      <c r="AJ975" s="132"/>
      <c r="AK975" s="104"/>
      <c r="AL975" s="104"/>
      <c r="AM975" s="104"/>
      <c r="AN975" s="132"/>
      <c r="AO975" s="104"/>
      <c r="AP975" s="104"/>
      <c r="AQ975" s="104"/>
      <c r="AR975" s="104"/>
      <c r="AS975" s="104"/>
      <c r="AT975" s="104"/>
      <c r="AU975" s="104"/>
      <c r="AV975" s="126"/>
      <c r="AW975" s="104"/>
      <c r="AX975" s="134"/>
      <c r="AY975" s="134"/>
      <c r="AZ975" s="134"/>
    </row>
    <row r="976">
      <c r="B976" s="135"/>
      <c r="D976" s="38"/>
      <c r="E976" s="83"/>
      <c r="F976" s="70"/>
      <c r="G976" s="71"/>
      <c r="H976" s="72"/>
      <c r="I976" s="72"/>
      <c r="J976" s="72"/>
      <c r="K976" s="72"/>
      <c r="L976" s="72"/>
      <c r="M976" s="72"/>
      <c r="N976" s="73"/>
      <c r="O976" s="73"/>
      <c r="P976" s="73"/>
      <c r="Q976" s="72"/>
      <c r="R976" s="128"/>
      <c r="S976" s="129"/>
      <c r="T976" s="130"/>
      <c r="U976" s="129"/>
      <c r="V976" s="95"/>
      <c r="W976" s="95"/>
      <c r="X976" s="131"/>
      <c r="Y976" s="132"/>
      <c r="Z976" s="132"/>
      <c r="AA976" s="95"/>
      <c r="AB976" s="132"/>
      <c r="AC976" s="104"/>
      <c r="AD976" s="104"/>
      <c r="AE976" s="132"/>
      <c r="AF976" s="133"/>
      <c r="AG976" s="132"/>
      <c r="AH976" s="132"/>
      <c r="AI976" s="133"/>
      <c r="AJ976" s="132"/>
      <c r="AK976" s="104"/>
      <c r="AL976" s="104"/>
      <c r="AM976" s="104"/>
      <c r="AN976" s="132"/>
      <c r="AO976" s="104"/>
      <c r="AP976" s="104"/>
      <c r="AQ976" s="104"/>
      <c r="AR976" s="104"/>
      <c r="AS976" s="104"/>
      <c r="AT976" s="104"/>
      <c r="AU976" s="104"/>
      <c r="AV976" s="126"/>
      <c r="AW976" s="104"/>
      <c r="AX976" s="134"/>
      <c r="AY976" s="134"/>
      <c r="AZ976" s="134"/>
    </row>
    <row r="977">
      <c r="B977" s="135"/>
      <c r="D977" s="38"/>
      <c r="E977" s="83"/>
      <c r="F977" s="70"/>
      <c r="G977" s="71"/>
      <c r="H977" s="72"/>
      <c r="I977" s="72"/>
      <c r="J977" s="72"/>
      <c r="K977" s="72"/>
      <c r="L977" s="72"/>
      <c r="M977" s="72"/>
      <c r="N977" s="73"/>
      <c r="O977" s="73"/>
      <c r="P977" s="73"/>
      <c r="Q977" s="72"/>
      <c r="R977" s="128"/>
      <c r="S977" s="129"/>
      <c r="T977" s="130"/>
      <c r="U977" s="129"/>
      <c r="V977" s="95"/>
      <c r="W977" s="95"/>
      <c r="X977" s="131"/>
      <c r="Y977" s="132"/>
      <c r="Z977" s="132"/>
      <c r="AA977" s="95"/>
      <c r="AB977" s="132"/>
      <c r="AC977" s="104"/>
      <c r="AD977" s="104"/>
      <c r="AE977" s="132"/>
      <c r="AF977" s="133"/>
      <c r="AG977" s="132"/>
      <c r="AH977" s="132"/>
      <c r="AI977" s="133"/>
      <c r="AJ977" s="132"/>
      <c r="AK977" s="104"/>
      <c r="AL977" s="104"/>
      <c r="AM977" s="104"/>
      <c r="AN977" s="132"/>
      <c r="AO977" s="104"/>
      <c r="AP977" s="104"/>
      <c r="AQ977" s="104"/>
      <c r="AR977" s="104"/>
      <c r="AS977" s="104"/>
      <c r="AT977" s="104"/>
      <c r="AU977" s="104"/>
      <c r="AV977" s="126"/>
      <c r="AW977" s="104"/>
      <c r="AX977" s="134"/>
      <c r="AY977" s="134"/>
      <c r="AZ977" s="134"/>
    </row>
    <row r="978">
      <c r="B978" s="135"/>
      <c r="D978" s="38"/>
      <c r="E978" s="83"/>
      <c r="F978" s="70"/>
      <c r="G978" s="71"/>
      <c r="H978" s="72"/>
      <c r="I978" s="72"/>
      <c r="J978" s="72"/>
      <c r="K978" s="72"/>
      <c r="L978" s="72"/>
      <c r="M978" s="72"/>
      <c r="N978" s="73"/>
      <c r="O978" s="73"/>
      <c r="P978" s="73"/>
      <c r="Q978" s="72"/>
      <c r="R978" s="128"/>
      <c r="S978" s="129"/>
      <c r="T978" s="130"/>
      <c r="U978" s="129"/>
      <c r="V978" s="95"/>
      <c r="W978" s="95"/>
      <c r="X978" s="131"/>
      <c r="Y978" s="132"/>
      <c r="Z978" s="132"/>
      <c r="AA978" s="95"/>
      <c r="AB978" s="132"/>
      <c r="AC978" s="104"/>
      <c r="AD978" s="104"/>
      <c r="AE978" s="132"/>
      <c r="AF978" s="133"/>
      <c r="AG978" s="132"/>
      <c r="AH978" s="132"/>
      <c r="AI978" s="133"/>
      <c r="AJ978" s="132"/>
      <c r="AK978" s="104"/>
      <c r="AL978" s="104"/>
      <c r="AM978" s="104"/>
      <c r="AN978" s="132"/>
      <c r="AO978" s="104"/>
      <c r="AP978" s="104"/>
      <c r="AQ978" s="104"/>
      <c r="AR978" s="104"/>
      <c r="AS978" s="104"/>
      <c r="AT978" s="104"/>
      <c r="AU978" s="104"/>
      <c r="AV978" s="126"/>
      <c r="AW978" s="104"/>
      <c r="AX978" s="134"/>
      <c r="AY978" s="134"/>
      <c r="AZ978" s="134"/>
    </row>
    <row r="979">
      <c r="B979" s="135"/>
      <c r="D979" s="38"/>
      <c r="E979" s="83"/>
      <c r="F979" s="70"/>
      <c r="G979" s="71"/>
      <c r="H979" s="72"/>
      <c r="I979" s="72"/>
      <c r="J979" s="72"/>
      <c r="K979" s="72"/>
      <c r="L979" s="72"/>
      <c r="M979" s="72"/>
      <c r="N979" s="73"/>
      <c r="O979" s="73"/>
      <c r="P979" s="73"/>
      <c r="Q979" s="72"/>
      <c r="R979" s="128"/>
      <c r="S979" s="129"/>
      <c r="T979" s="130"/>
      <c r="U979" s="129"/>
      <c r="V979" s="95"/>
      <c r="W979" s="95"/>
      <c r="X979" s="131"/>
      <c r="Y979" s="132"/>
      <c r="Z979" s="132"/>
      <c r="AA979" s="95"/>
      <c r="AB979" s="132"/>
      <c r="AC979" s="104"/>
      <c r="AD979" s="104"/>
      <c r="AE979" s="132"/>
      <c r="AF979" s="133"/>
      <c r="AG979" s="132"/>
      <c r="AH979" s="132"/>
      <c r="AI979" s="133"/>
      <c r="AJ979" s="132"/>
      <c r="AK979" s="104"/>
      <c r="AL979" s="104"/>
      <c r="AM979" s="104"/>
      <c r="AN979" s="132"/>
      <c r="AO979" s="104"/>
      <c r="AP979" s="104"/>
      <c r="AQ979" s="104"/>
      <c r="AR979" s="104"/>
      <c r="AS979" s="104"/>
      <c r="AT979" s="104"/>
      <c r="AU979" s="104"/>
      <c r="AV979" s="126"/>
      <c r="AW979" s="104"/>
      <c r="AX979" s="134"/>
      <c r="AY979" s="134"/>
      <c r="AZ979" s="134"/>
    </row>
    <row r="980">
      <c r="B980" s="135"/>
      <c r="D980" s="38"/>
      <c r="E980" s="83"/>
      <c r="F980" s="70"/>
      <c r="G980" s="71"/>
      <c r="H980" s="72"/>
      <c r="I980" s="72"/>
      <c r="J980" s="72"/>
      <c r="K980" s="72"/>
      <c r="L980" s="72"/>
      <c r="M980" s="72"/>
      <c r="N980" s="73"/>
      <c r="O980" s="73"/>
      <c r="P980" s="73"/>
      <c r="Q980" s="72"/>
      <c r="R980" s="128"/>
      <c r="S980" s="129"/>
      <c r="T980" s="130"/>
      <c r="U980" s="129"/>
      <c r="V980" s="95"/>
      <c r="W980" s="95"/>
      <c r="X980" s="131"/>
      <c r="Y980" s="132"/>
      <c r="Z980" s="132"/>
      <c r="AA980" s="95"/>
      <c r="AB980" s="132"/>
      <c r="AC980" s="104"/>
      <c r="AD980" s="104"/>
      <c r="AE980" s="132"/>
      <c r="AF980" s="133"/>
      <c r="AG980" s="132"/>
      <c r="AH980" s="132"/>
      <c r="AI980" s="133"/>
      <c r="AJ980" s="132"/>
      <c r="AK980" s="104"/>
      <c r="AL980" s="104"/>
      <c r="AM980" s="104"/>
      <c r="AN980" s="132"/>
      <c r="AO980" s="104"/>
      <c r="AP980" s="104"/>
      <c r="AQ980" s="104"/>
      <c r="AR980" s="104"/>
      <c r="AS980" s="104"/>
      <c r="AT980" s="104"/>
      <c r="AU980" s="104"/>
      <c r="AV980" s="126"/>
      <c r="AW980" s="104"/>
      <c r="AX980" s="134"/>
      <c r="AY980" s="134"/>
      <c r="AZ980" s="134"/>
    </row>
    <row r="981">
      <c r="B981" s="135"/>
      <c r="D981" s="38"/>
      <c r="E981" s="83"/>
      <c r="F981" s="70"/>
      <c r="G981" s="71"/>
      <c r="H981" s="72"/>
      <c r="I981" s="72"/>
      <c r="J981" s="72"/>
      <c r="K981" s="72"/>
      <c r="L981" s="72"/>
      <c r="M981" s="72"/>
      <c r="N981" s="73"/>
      <c r="O981" s="73"/>
      <c r="P981" s="73"/>
      <c r="Q981" s="72"/>
      <c r="R981" s="128"/>
      <c r="S981" s="129"/>
      <c r="T981" s="130"/>
      <c r="U981" s="129"/>
      <c r="V981" s="95"/>
      <c r="W981" s="95"/>
      <c r="X981" s="131"/>
      <c r="Y981" s="132"/>
      <c r="Z981" s="132"/>
      <c r="AA981" s="95"/>
      <c r="AB981" s="132"/>
      <c r="AC981" s="104"/>
      <c r="AD981" s="104"/>
      <c r="AE981" s="132"/>
      <c r="AF981" s="133"/>
      <c r="AG981" s="132"/>
      <c r="AH981" s="132"/>
      <c r="AI981" s="133"/>
      <c r="AJ981" s="132"/>
      <c r="AK981" s="104"/>
      <c r="AL981" s="104"/>
      <c r="AM981" s="104"/>
      <c r="AN981" s="132"/>
      <c r="AO981" s="104"/>
      <c r="AP981" s="104"/>
      <c r="AQ981" s="104"/>
      <c r="AR981" s="104"/>
      <c r="AS981" s="104"/>
      <c r="AT981" s="104"/>
      <c r="AU981" s="104"/>
      <c r="AV981" s="126"/>
      <c r="AW981" s="104"/>
      <c r="AX981" s="134"/>
      <c r="AY981" s="134"/>
      <c r="AZ981" s="134"/>
    </row>
    <row r="982">
      <c r="B982" s="135"/>
      <c r="D982" s="38"/>
      <c r="E982" s="83"/>
      <c r="F982" s="70"/>
      <c r="G982" s="71"/>
      <c r="H982" s="72"/>
      <c r="I982" s="72"/>
      <c r="J982" s="72"/>
      <c r="K982" s="72"/>
      <c r="L982" s="72"/>
      <c r="M982" s="72"/>
      <c r="N982" s="73"/>
      <c r="O982" s="73"/>
      <c r="P982" s="73"/>
      <c r="Q982" s="72"/>
      <c r="R982" s="128"/>
      <c r="S982" s="129"/>
      <c r="T982" s="130"/>
      <c r="U982" s="129"/>
      <c r="V982" s="95"/>
      <c r="W982" s="95"/>
      <c r="X982" s="131"/>
      <c r="Y982" s="132"/>
      <c r="Z982" s="132"/>
      <c r="AA982" s="95"/>
      <c r="AB982" s="132"/>
      <c r="AC982" s="104"/>
      <c r="AD982" s="104"/>
      <c r="AE982" s="132"/>
      <c r="AF982" s="133"/>
      <c r="AG982" s="132"/>
      <c r="AH982" s="132"/>
      <c r="AI982" s="133"/>
      <c r="AJ982" s="132"/>
      <c r="AK982" s="104"/>
      <c r="AL982" s="104"/>
      <c r="AM982" s="104"/>
      <c r="AN982" s="132"/>
      <c r="AO982" s="104"/>
      <c r="AP982" s="104"/>
      <c r="AQ982" s="104"/>
      <c r="AR982" s="104"/>
      <c r="AS982" s="104"/>
      <c r="AT982" s="104"/>
      <c r="AU982" s="104"/>
      <c r="AV982" s="126"/>
      <c r="AW982" s="104"/>
      <c r="AX982" s="134"/>
      <c r="AY982" s="134"/>
      <c r="AZ982" s="134"/>
    </row>
    <row r="983">
      <c r="B983" s="135"/>
      <c r="D983" s="38"/>
      <c r="E983" s="83"/>
      <c r="F983" s="70"/>
      <c r="G983" s="71"/>
      <c r="H983" s="72"/>
      <c r="I983" s="72"/>
      <c r="J983" s="72"/>
      <c r="K983" s="72"/>
      <c r="L983" s="72"/>
      <c r="M983" s="72"/>
      <c r="N983" s="73"/>
      <c r="O983" s="73"/>
      <c r="P983" s="73"/>
      <c r="Q983" s="72"/>
      <c r="R983" s="128"/>
      <c r="S983" s="129"/>
      <c r="T983" s="130"/>
      <c r="U983" s="129"/>
      <c r="V983" s="95"/>
      <c r="W983" s="95"/>
      <c r="X983" s="131"/>
      <c r="Y983" s="132"/>
      <c r="Z983" s="132"/>
      <c r="AA983" s="95"/>
      <c r="AB983" s="132"/>
      <c r="AC983" s="104"/>
      <c r="AD983" s="104"/>
      <c r="AE983" s="132"/>
      <c r="AF983" s="133"/>
      <c r="AG983" s="132"/>
      <c r="AH983" s="132"/>
      <c r="AI983" s="133"/>
      <c r="AJ983" s="132"/>
      <c r="AK983" s="104"/>
      <c r="AL983" s="104"/>
      <c r="AM983" s="104"/>
      <c r="AN983" s="132"/>
      <c r="AO983" s="104"/>
      <c r="AP983" s="104"/>
      <c r="AQ983" s="104"/>
      <c r="AR983" s="104"/>
      <c r="AS983" s="104"/>
      <c r="AT983" s="104"/>
      <c r="AU983" s="104"/>
      <c r="AV983" s="126"/>
      <c r="AW983" s="104"/>
      <c r="AX983" s="134"/>
      <c r="AY983" s="134"/>
      <c r="AZ983" s="134"/>
    </row>
    <row r="984">
      <c r="B984" s="135"/>
      <c r="D984" s="38"/>
      <c r="E984" s="83"/>
      <c r="F984" s="70"/>
      <c r="G984" s="71"/>
      <c r="H984" s="72"/>
      <c r="I984" s="72"/>
      <c r="J984" s="72"/>
      <c r="K984" s="72"/>
      <c r="L984" s="72"/>
      <c r="M984" s="72"/>
      <c r="N984" s="73"/>
      <c r="O984" s="73"/>
      <c r="P984" s="73"/>
      <c r="Q984" s="72"/>
      <c r="R984" s="128"/>
      <c r="S984" s="129"/>
      <c r="T984" s="130"/>
      <c r="U984" s="129"/>
      <c r="V984" s="95"/>
      <c r="W984" s="95"/>
      <c r="X984" s="131"/>
      <c r="Y984" s="132"/>
      <c r="Z984" s="132"/>
      <c r="AA984" s="95"/>
      <c r="AB984" s="132"/>
      <c r="AC984" s="104"/>
      <c r="AD984" s="104"/>
      <c r="AE984" s="132"/>
      <c r="AF984" s="133"/>
      <c r="AG984" s="132"/>
      <c r="AH984" s="132"/>
      <c r="AI984" s="133"/>
      <c r="AJ984" s="132"/>
      <c r="AK984" s="104"/>
      <c r="AL984" s="104"/>
      <c r="AM984" s="104"/>
      <c r="AN984" s="132"/>
      <c r="AO984" s="104"/>
      <c r="AP984" s="104"/>
      <c r="AQ984" s="104"/>
      <c r="AR984" s="104"/>
      <c r="AS984" s="104"/>
      <c r="AT984" s="104"/>
      <c r="AU984" s="104"/>
      <c r="AV984" s="126"/>
      <c r="AW984" s="104"/>
      <c r="AX984" s="134"/>
      <c r="AY984" s="134"/>
      <c r="AZ984" s="134"/>
    </row>
    <row r="985">
      <c r="B985" s="135"/>
      <c r="D985" s="38"/>
      <c r="E985" s="83"/>
      <c r="F985" s="70"/>
      <c r="G985" s="71"/>
      <c r="H985" s="72"/>
      <c r="I985" s="72"/>
      <c r="J985" s="72"/>
      <c r="K985" s="72"/>
      <c r="L985" s="72"/>
      <c r="M985" s="72"/>
      <c r="N985" s="73"/>
      <c r="O985" s="73"/>
      <c r="P985" s="73"/>
      <c r="Q985" s="72"/>
      <c r="R985" s="128"/>
      <c r="S985" s="129"/>
      <c r="T985" s="130"/>
      <c r="U985" s="129"/>
      <c r="V985" s="95"/>
      <c r="W985" s="95"/>
      <c r="X985" s="131"/>
      <c r="Y985" s="132"/>
      <c r="Z985" s="132"/>
      <c r="AA985" s="95"/>
      <c r="AB985" s="132"/>
      <c r="AC985" s="104"/>
      <c r="AD985" s="104"/>
      <c r="AE985" s="132"/>
      <c r="AF985" s="133"/>
      <c r="AG985" s="132"/>
      <c r="AH985" s="132"/>
      <c r="AI985" s="133"/>
      <c r="AJ985" s="132"/>
      <c r="AK985" s="104"/>
      <c r="AL985" s="104"/>
      <c r="AM985" s="104"/>
      <c r="AN985" s="132"/>
      <c r="AO985" s="104"/>
      <c r="AP985" s="104"/>
      <c r="AQ985" s="104"/>
      <c r="AR985" s="104"/>
      <c r="AS985" s="104"/>
      <c r="AT985" s="104"/>
      <c r="AU985" s="104"/>
      <c r="AV985" s="126"/>
      <c r="AW985" s="104"/>
      <c r="AX985" s="134"/>
      <c r="AY985" s="134"/>
      <c r="AZ985" s="134"/>
    </row>
    <row r="986">
      <c r="B986" s="135"/>
      <c r="D986" s="38"/>
      <c r="E986" s="83"/>
      <c r="F986" s="70"/>
      <c r="G986" s="71"/>
      <c r="H986" s="72"/>
      <c r="I986" s="72"/>
      <c r="J986" s="72"/>
      <c r="K986" s="72"/>
      <c r="L986" s="72"/>
      <c r="M986" s="72"/>
      <c r="N986" s="73"/>
      <c r="O986" s="73"/>
      <c r="P986" s="73"/>
      <c r="Q986" s="72"/>
      <c r="R986" s="128"/>
      <c r="S986" s="129"/>
      <c r="T986" s="130"/>
      <c r="U986" s="129"/>
      <c r="V986" s="95"/>
      <c r="W986" s="95"/>
      <c r="X986" s="131"/>
      <c r="Y986" s="132"/>
      <c r="Z986" s="132"/>
      <c r="AA986" s="95"/>
      <c r="AB986" s="132"/>
      <c r="AC986" s="104"/>
      <c r="AD986" s="104"/>
      <c r="AE986" s="132"/>
      <c r="AF986" s="133"/>
      <c r="AG986" s="132"/>
      <c r="AH986" s="132"/>
      <c r="AI986" s="133"/>
      <c r="AJ986" s="132"/>
      <c r="AK986" s="104"/>
      <c r="AL986" s="104"/>
      <c r="AM986" s="104"/>
      <c r="AN986" s="132"/>
      <c r="AO986" s="104"/>
      <c r="AP986" s="104"/>
      <c r="AQ986" s="104"/>
      <c r="AR986" s="104"/>
      <c r="AS986" s="104"/>
      <c r="AT986" s="104"/>
      <c r="AU986" s="104"/>
      <c r="AV986" s="126"/>
      <c r="AW986" s="104"/>
      <c r="AX986" s="134"/>
      <c r="AY986" s="134"/>
      <c r="AZ986" s="134"/>
    </row>
    <row r="987">
      <c r="B987" s="135"/>
      <c r="D987" s="38"/>
      <c r="E987" s="83"/>
      <c r="F987" s="70"/>
      <c r="G987" s="71"/>
      <c r="H987" s="72"/>
      <c r="I987" s="72"/>
      <c r="J987" s="72"/>
      <c r="K987" s="72"/>
      <c r="L987" s="72"/>
      <c r="M987" s="72"/>
      <c r="N987" s="73"/>
      <c r="O987" s="73"/>
      <c r="P987" s="73"/>
      <c r="Q987" s="72"/>
      <c r="R987" s="128"/>
      <c r="S987" s="129"/>
      <c r="T987" s="130"/>
      <c r="U987" s="129"/>
      <c r="V987" s="95"/>
      <c r="W987" s="95"/>
      <c r="X987" s="131"/>
      <c r="Y987" s="132"/>
      <c r="Z987" s="132"/>
      <c r="AA987" s="95"/>
      <c r="AB987" s="132"/>
      <c r="AC987" s="104"/>
      <c r="AD987" s="104"/>
      <c r="AE987" s="132"/>
      <c r="AF987" s="133"/>
      <c r="AG987" s="132"/>
      <c r="AH987" s="132"/>
      <c r="AI987" s="133"/>
      <c r="AJ987" s="132"/>
      <c r="AK987" s="104"/>
      <c r="AL987" s="104"/>
      <c r="AM987" s="104"/>
      <c r="AN987" s="132"/>
      <c r="AO987" s="104"/>
      <c r="AP987" s="104"/>
      <c r="AQ987" s="104"/>
      <c r="AR987" s="104"/>
      <c r="AS987" s="104"/>
      <c r="AT987" s="104"/>
      <c r="AU987" s="104"/>
      <c r="AV987" s="126"/>
      <c r="AW987" s="104"/>
      <c r="AX987" s="134"/>
      <c r="AY987" s="134"/>
      <c r="AZ987" s="134"/>
    </row>
    <row r="988">
      <c r="B988" s="135"/>
      <c r="D988" s="38"/>
      <c r="E988" s="83"/>
      <c r="F988" s="70"/>
      <c r="G988" s="71"/>
      <c r="H988" s="72"/>
      <c r="I988" s="72"/>
      <c r="J988" s="72"/>
      <c r="K988" s="72"/>
      <c r="L988" s="72"/>
      <c r="M988" s="72"/>
      <c r="N988" s="73"/>
      <c r="O988" s="73"/>
      <c r="P988" s="73"/>
      <c r="Q988" s="72"/>
      <c r="R988" s="128"/>
      <c r="S988" s="129"/>
      <c r="T988" s="130"/>
      <c r="U988" s="129"/>
      <c r="V988" s="95"/>
      <c r="W988" s="95"/>
      <c r="X988" s="131"/>
      <c r="Y988" s="132"/>
      <c r="Z988" s="132"/>
      <c r="AA988" s="95"/>
      <c r="AB988" s="132"/>
      <c r="AC988" s="104"/>
      <c r="AD988" s="104"/>
      <c r="AE988" s="132"/>
      <c r="AF988" s="133"/>
      <c r="AG988" s="132"/>
      <c r="AH988" s="132"/>
      <c r="AI988" s="133"/>
      <c r="AJ988" s="132"/>
      <c r="AK988" s="104"/>
      <c r="AL988" s="104"/>
      <c r="AM988" s="104"/>
      <c r="AN988" s="132"/>
      <c r="AO988" s="104"/>
      <c r="AP988" s="104"/>
      <c r="AQ988" s="104"/>
      <c r="AR988" s="104"/>
      <c r="AS988" s="104"/>
      <c r="AT988" s="104"/>
      <c r="AU988" s="104"/>
      <c r="AV988" s="126"/>
      <c r="AW988" s="104"/>
      <c r="AX988" s="134"/>
      <c r="AY988" s="134"/>
      <c r="AZ988" s="134"/>
    </row>
    <row r="989">
      <c r="B989" s="135"/>
      <c r="D989" s="38"/>
      <c r="E989" s="83"/>
      <c r="F989" s="70"/>
      <c r="G989" s="71"/>
      <c r="H989" s="72"/>
      <c r="I989" s="72"/>
      <c r="J989" s="72"/>
      <c r="K989" s="72"/>
      <c r="L989" s="72"/>
      <c r="M989" s="72"/>
      <c r="N989" s="73"/>
      <c r="O989" s="73"/>
      <c r="P989" s="73"/>
      <c r="Q989" s="72"/>
      <c r="R989" s="128"/>
      <c r="S989" s="129"/>
      <c r="T989" s="130"/>
      <c r="U989" s="129"/>
      <c r="V989" s="95"/>
      <c r="W989" s="95"/>
      <c r="X989" s="131"/>
      <c r="Y989" s="132"/>
      <c r="Z989" s="132"/>
      <c r="AA989" s="95"/>
      <c r="AB989" s="132"/>
      <c r="AC989" s="104"/>
      <c r="AD989" s="104"/>
      <c r="AE989" s="132"/>
      <c r="AF989" s="133"/>
      <c r="AG989" s="132"/>
      <c r="AH989" s="132"/>
      <c r="AI989" s="133"/>
      <c r="AJ989" s="132"/>
      <c r="AK989" s="104"/>
      <c r="AL989" s="104"/>
      <c r="AM989" s="104"/>
      <c r="AN989" s="132"/>
      <c r="AO989" s="104"/>
      <c r="AP989" s="104"/>
      <c r="AQ989" s="104"/>
      <c r="AR989" s="104"/>
      <c r="AS989" s="104"/>
      <c r="AT989" s="104"/>
      <c r="AU989" s="104"/>
      <c r="AV989" s="126"/>
      <c r="AW989" s="104"/>
      <c r="AX989" s="134"/>
      <c r="AY989" s="134"/>
      <c r="AZ989" s="134"/>
    </row>
    <row r="990">
      <c r="B990" s="135"/>
      <c r="D990" s="38"/>
      <c r="E990" s="83"/>
      <c r="F990" s="70"/>
      <c r="G990" s="71"/>
      <c r="H990" s="72"/>
      <c r="I990" s="72"/>
      <c r="J990" s="72"/>
      <c r="K990" s="72"/>
      <c r="L990" s="72"/>
      <c r="M990" s="72"/>
      <c r="N990" s="73"/>
      <c r="O990" s="73"/>
      <c r="P990" s="73"/>
      <c r="Q990" s="72"/>
      <c r="R990" s="128"/>
      <c r="S990" s="129"/>
      <c r="T990" s="130"/>
      <c r="U990" s="129"/>
      <c r="V990" s="95"/>
      <c r="W990" s="95"/>
      <c r="X990" s="131"/>
      <c r="Y990" s="132"/>
      <c r="Z990" s="132"/>
      <c r="AA990" s="95"/>
      <c r="AB990" s="132"/>
      <c r="AC990" s="104"/>
      <c r="AD990" s="104"/>
      <c r="AE990" s="132"/>
      <c r="AF990" s="133"/>
      <c r="AG990" s="132"/>
      <c r="AH990" s="132"/>
      <c r="AI990" s="133"/>
      <c r="AJ990" s="132"/>
      <c r="AK990" s="104"/>
      <c r="AL990" s="104"/>
      <c r="AM990" s="104"/>
      <c r="AN990" s="132"/>
      <c r="AO990" s="104"/>
      <c r="AP990" s="104"/>
      <c r="AQ990" s="104"/>
      <c r="AR990" s="104"/>
      <c r="AS990" s="104"/>
      <c r="AT990" s="104"/>
      <c r="AU990" s="104"/>
      <c r="AV990" s="126"/>
      <c r="AW990" s="104"/>
      <c r="AX990" s="134"/>
      <c r="AY990" s="134"/>
      <c r="AZ990" s="134"/>
    </row>
    <row r="991">
      <c r="B991" s="135"/>
      <c r="D991" s="38"/>
      <c r="E991" s="83"/>
      <c r="F991" s="70"/>
      <c r="G991" s="71"/>
      <c r="H991" s="72"/>
      <c r="I991" s="72"/>
      <c r="J991" s="72"/>
      <c r="K991" s="72"/>
      <c r="L991" s="72"/>
      <c r="M991" s="72"/>
      <c r="N991" s="73"/>
      <c r="O991" s="73"/>
      <c r="P991" s="73"/>
      <c r="Q991" s="72"/>
      <c r="R991" s="128"/>
      <c r="S991" s="129"/>
      <c r="T991" s="130"/>
      <c r="U991" s="129"/>
      <c r="V991" s="95"/>
      <c r="W991" s="95"/>
      <c r="X991" s="131"/>
      <c r="Y991" s="132"/>
      <c r="Z991" s="132"/>
      <c r="AA991" s="95"/>
      <c r="AB991" s="132"/>
      <c r="AC991" s="104"/>
      <c r="AD991" s="104"/>
      <c r="AE991" s="132"/>
      <c r="AF991" s="133"/>
      <c r="AG991" s="132"/>
      <c r="AH991" s="132"/>
      <c r="AI991" s="133"/>
      <c r="AJ991" s="132"/>
      <c r="AK991" s="104"/>
      <c r="AL991" s="104"/>
      <c r="AM991" s="104"/>
      <c r="AN991" s="132"/>
      <c r="AO991" s="104"/>
      <c r="AP991" s="104"/>
      <c r="AQ991" s="104"/>
      <c r="AR991" s="104"/>
      <c r="AS991" s="104"/>
      <c r="AT991" s="104"/>
      <c r="AU991" s="104"/>
      <c r="AV991" s="126"/>
      <c r="AW991" s="104"/>
      <c r="AX991" s="134"/>
      <c r="AY991" s="134"/>
      <c r="AZ991" s="134"/>
    </row>
    <row r="992">
      <c r="B992" s="135"/>
      <c r="D992" s="38"/>
      <c r="E992" s="83"/>
      <c r="F992" s="70"/>
      <c r="G992" s="71"/>
      <c r="H992" s="72"/>
      <c r="I992" s="72"/>
      <c r="J992" s="72"/>
      <c r="K992" s="72"/>
      <c r="L992" s="72"/>
      <c r="M992" s="72"/>
      <c r="N992" s="73"/>
      <c r="O992" s="73"/>
      <c r="P992" s="73"/>
      <c r="Q992" s="72"/>
      <c r="R992" s="128"/>
      <c r="S992" s="129"/>
      <c r="T992" s="130"/>
      <c r="U992" s="129"/>
      <c r="V992" s="95"/>
      <c r="W992" s="95"/>
      <c r="X992" s="131"/>
      <c r="Y992" s="132"/>
      <c r="Z992" s="132"/>
      <c r="AA992" s="95"/>
      <c r="AB992" s="132"/>
      <c r="AC992" s="104"/>
      <c r="AD992" s="104"/>
      <c r="AE992" s="132"/>
      <c r="AF992" s="133"/>
      <c r="AG992" s="132"/>
      <c r="AH992" s="132"/>
      <c r="AI992" s="133"/>
      <c r="AJ992" s="132"/>
      <c r="AK992" s="104"/>
      <c r="AL992" s="104"/>
      <c r="AM992" s="104"/>
      <c r="AN992" s="132"/>
      <c r="AO992" s="104"/>
      <c r="AP992" s="104"/>
      <c r="AQ992" s="104"/>
      <c r="AR992" s="104"/>
      <c r="AS992" s="104"/>
      <c r="AT992" s="104"/>
      <c r="AU992" s="104"/>
      <c r="AV992" s="126"/>
      <c r="AW992" s="104"/>
      <c r="AX992" s="134"/>
      <c r="AY992" s="134"/>
      <c r="AZ992" s="134"/>
    </row>
    <row r="993">
      <c r="B993" s="135"/>
      <c r="D993" s="38"/>
      <c r="E993" s="83"/>
      <c r="F993" s="70"/>
      <c r="G993" s="71"/>
      <c r="H993" s="72"/>
      <c r="I993" s="72"/>
      <c r="J993" s="72"/>
      <c r="K993" s="72"/>
      <c r="L993" s="72"/>
      <c r="M993" s="72"/>
      <c r="N993" s="73"/>
      <c r="O993" s="73"/>
      <c r="P993" s="73"/>
      <c r="Q993" s="72"/>
      <c r="R993" s="128"/>
      <c r="S993" s="129"/>
      <c r="T993" s="130"/>
      <c r="U993" s="129"/>
      <c r="V993" s="95"/>
      <c r="W993" s="95"/>
      <c r="X993" s="131"/>
      <c r="Y993" s="132"/>
      <c r="Z993" s="132"/>
      <c r="AA993" s="95"/>
      <c r="AB993" s="132"/>
      <c r="AC993" s="104"/>
      <c r="AD993" s="104"/>
      <c r="AE993" s="132"/>
      <c r="AF993" s="133"/>
      <c r="AG993" s="132"/>
      <c r="AH993" s="132"/>
      <c r="AI993" s="133"/>
      <c r="AJ993" s="132"/>
      <c r="AK993" s="104"/>
      <c r="AL993" s="104"/>
      <c r="AM993" s="104"/>
      <c r="AN993" s="132"/>
      <c r="AO993" s="104"/>
      <c r="AP993" s="104"/>
      <c r="AQ993" s="104"/>
      <c r="AR993" s="104"/>
      <c r="AS993" s="104"/>
      <c r="AT993" s="104"/>
      <c r="AU993" s="104"/>
      <c r="AV993" s="126"/>
      <c r="AW993" s="104"/>
      <c r="AX993" s="134"/>
      <c r="AY993" s="134"/>
      <c r="AZ993" s="134"/>
    </row>
    <row r="994">
      <c r="B994" s="135"/>
      <c r="D994" s="38"/>
      <c r="E994" s="83"/>
      <c r="F994" s="70"/>
      <c r="G994" s="71"/>
      <c r="H994" s="72"/>
      <c r="I994" s="72"/>
      <c r="J994" s="72"/>
      <c r="K994" s="72"/>
      <c r="L994" s="72"/>
      <c r="M994" s="72"/>
      <c r="N994" s="73"/>
      <c r="O994" s="73"/>
      <c r="P994" s="73"/>
      <c r="Q994" s="72"/>
      <c r="R994" s="128"/>
      <c r="S994" s="129"/>
      <c r="T994" s="130"/>
      <c r="U994" s="129"/>
      <c r="V994" s="95"/>
      <c r="W994" s="95"/>
      <c r="X994" s="131"/>
      <c r="Y994" s="132"/>
      <c r="Z994" s="132"/>
      <c r="AA994" s="95"/>
      <c r="AB994" s="132"/>
      <c r="AC994" s="104"/>
      <c r="AD994" s="104"/>
      <c r="AE994" s="132"/>
      <c r="AF994" s="133"/>
      <c r="AG994" s="132"/>
      <c r="AH994" s="132"/>
      <c r="AI994" s="133"/>
      <c r="AJ994" s="132"/>
      <c r="AK994" s="104"/>
      <c r="AL994" s="104"/>
      <c r="AM994" s="104"/>
      <c r="AN994" s="132"/>
      <c r="AO994" s="104"/>
      <c r="AP994" s="104"/>
      <c r="AQ994" s="104"/>
      <c r="AR994" s="104"/>
      <c r="AS994" s="104"/>
      <c r="AT994" s="104"/>
      <c r="AU994" s="104"/>
      <c r="AV994" s="126"/>
      <c r="AW994" s="104"/>
      <c r="AX994" s="134"/>
      <c r="AY994" s="134"/>
      <c r="AZ994" s="134"/>
    </row>
    <row r="995">
      <c r="B995" s="135"/>
      <c r="D995" s="38"/>
      <c r="E995" s="83"/>
      <c r="F995" s="70"/>
      <c r="G995" s="71"/>
      <c r="H995" s="72"/>
      <c r="I995" s="72"/>
      <c r="J995" s="72"/>
      <c r="K995" s="72"/>
      <c r="L995" s="72"/>
      <c r="M995" s="72"/>
      <c r="N995" s="73"/>
      <c r="O995" s="73"/>
      <c r="P995" s="73"/>
      <c r="Q995" s="72"/>
      <c r="R995" s="128"/>
      <c r="S995" s="129"/>
      <c r="T995" s="130"/>
      <c r="U995" s="129"/>
      <c r="V995" s="95"/>
      <c r="W995" s="95"/>
      <c r="X995" s="131"/>
      <c r="Y995" s="132"/>
      <c r="Z995" s="132"/>
      <c r="AA995" s="95"/>
      <c r="AB995" s="132"/>
      <c r="AC995" s="104"/>
      <c r="AD995" s="104"/>
      <c r="AE995" s="132"/>
      <c r="AF995" s="133"/>
      <c r="AG995" s="132"/>
      <c r="AH995" s="132"/>
      <c r="AI995" s="133"/>
      <c r="AJ995" s="132"/>
      <c r="AK995" s="104"/>
      <c r="AL995" s="104"/>
      <c r="AM995" s="104"/>
      <c r="AN995" s="132"/>
      <c r="AO995" s="104"/>
      <c r="AP995" s="104"/>
      <c r="AQ995" s="104"/>
      <c r="AR995" s="104"/>
      <c r="AS995" s="104"/>
      <c r="AT995" s="104"/>
      <c r="AU995" s="104"/>
      <c r="AV995" s="126"/>
      <c r="AW995" s="104"/>
      <c r="AX995" s="134"/>
      <c r="AY995" s="134"/>
      <c r="AZ995" s="134"/>
    </row>
    <row r="996">
      <c r="B996" s="135"/>
      <c r="D996" s="38"/>
      <c r="E996" s="83"/>
      <c r="F996" s="70"/>
      <c r="G996" s="71"/>
      <c r="H996" s="72"/>
      <c r="I996" s="72"/>
      <c r="J996" s="72"/>
      <c r="K996" s="72"/>
      <c r="L996" s="72"/>
      <c r="M996" s="72"/>
      <c r="N996" s="73"/>
      <c r="O996" s="73"/>
      <c r="P996" s="73"/>
      <c r="Q996" s="72"/>
      <c r="R996" s="128"/>
      <c r="S996" s="129"/>
      <c r="T996" s="130"/>
      <c r="U996" s="129"/>
      <c r="V996" s="95"/>
      <c r="W996" s="95"/>
      <c r="X996" s="131"/>
      <c r="Y996" s="132"/>
      <c r="Z996" s="132"/>
      <c r="AA996" s="95"/>
      <c r="AB996" s="132"/>
      <c r="AC996" s="104"/>
      <c r="AD996" s="104"/>
      <c r="AE996" s="132"/>
      <c r="AF996" s="133"/>
      <c r="AG996" s="132"/>
      <c r="AH996" s="132"/>
      <c r="AI996" s="133"/>
      <c r="AJ996" s="132"/>
      <c r="AK996" s="104"/>
      <c r="AL996" s="104"/>
      <c r="AM996" s="104"/>
      <c r="AN996" s="132"/>
      <c r="AO996" s="104"/>
      <c r="AP996" s="104"/>
      <c r="AQ996" s="104"/>
      <c r="AR996" s="104"/>
      <c r="AS996" s="104"/>
      <c r="AT996" s="104"/>
      <c r="AU996" s="104"/>
      <c r="AV996" s="126"/>
      <c r="AW996" s="104"/>
      <c r="AX996" s="134"/>
      <c r="AY996" s="134"/>
      <c r="AZ996" s="134"/>
    </row>
    <row r="997">
      <c r="B997" s="135"/>
      <c r="D997" s="38"/>
      <c r="E997" s="83"/>
      <c r="F997" s="70"/>
      <c r="G997" s="71"/>
      <c r="H997" s="72"/>
      <c r="I997" s="72"/>
      <c r="J997" s="72"/>
      <c r="K997" s="72"/>
      <c r="L997" s="72"/>
      <c r="M997" s="72"/>
      <c r="N997" s="73"/>
      <c r="O997" s="73"/>
      <c r="P997" s="73"/>
      <c r="Q997" s="72"/>
      <c r="R997" s="128"/>
      <c r="S997" s="129"/>
      <c r="T997" s="130"/>
      <c r="U997" s="129"/>
      <c r="V997" s="95"/>
      <c r="W997" s="95"/>
      <c r="X997" s="131"/>
      <c r="Y997" s="132"/>
      <c r="Z997" s="132"/>
      <c r="AA997" s="95"/>
      <c r="AB997" s="132"/>
      <c r="AC997" s="104"/>
      <c r="AD997" s="104"/>
      <c r="AE997" s="132"/>
      <c r="AF997" s="133"/>
      <c r="AG997" s="132"/>
      <c r="AH997" s="132"/>
      <c r="AI997" s="133"/>
      <c r="AJ997" s="132"/>
      <c r="AK997" s="104"/>
      <c r="AL997" s="104"/>
      <c r="AM997" s="104"/>
      <c r="AN997" s="132"/>
      <c r="AO997" s="104"/>
      <c r="AP997" s="104"/>
      <c r="AQ997" s="104"/>
      <c r="AR997" s="104"/>
      <c r="AS997" s="104"/>
      <c r="AT997" s="104"/>
      <c r="AU997" s="104"/>
      <c r="AV997" s="126"/>
      <c r="AW997" s="104"/>
      <c r="AX997" s="134"/>
      <c r="AY997" s="134"/>
      <c r="AZ997" s="134"/>
    </row>
    <row r="998">
      <c r="B998" s="135"/>
      <c r="D998" s="38"/>
      <c r="E998" s="83"/>
      <c r="F998" s="70"/>
      <c r="G998" s="71"/>
      <c r="H998" s="72"/>
      <c r="I998" s="72"/>
      <c r="J998" s="72"/>
      <c r="K998" s="72"/>
      <c r="L998" s="72"/>
      <c r="M998" s="72"/>
      <c r="N998" s="73"/>
      <c r="O998" s="73"/>
      <c r="P998" s="73"/>
      <c r="Q998" s="72"/>
      <c r="R998" s="128"/>
      <c r="S998" s="129"/>
      <c r="T998" s="130"/>
      <c r="U998" s="129"/>
      <c r="V998" s="95"/>
      <c r="W998" s="95"/>
      <c r="X998" s="131"/>
      <c r="Y998" s="132"/>
      <c r="Z998" s="132"/>
      <c r="AA998" s="95"/>
      <c r="AB998" s="132"/>
      <c r="AC998" s="104"/>
      <c r="AD998" s="104"/>
      <c r="AE998" s="132"/>
      <c r="AF998" s="133"/>
      <c r="AG998" s="132"/>
      <c r="AH998" s="132"/>
      <c r="AI998" s="133"/>
      <c r="AJ998" s="132"/>
      <c r="AK998" s="104"/>
      <c r="AL998" s="104"/>
      <c r="AM998" s="104"/>
      <c r="AN998" s="132"/>
      <c r="AO998" s="104"/>
      <c r="AP998" s="104"/>
      <c r="AQ998" s="104"/>
      <c r="AR998" s="104"/>
      <c r="AS998" s="104"/>
      <c r="AT998" s="104"/>
      <c r="AU998" s="104"/>
      <c r="AV998" s="126"/>
      <c r="AW998" s="104"/>
      <c r="AX998" s="134"/>
      <c r="AY998" s="134"/>
      <c r="AZ998" s="134"/>
    </row>
    <row r="999">
      <c r="B999" s="135"/>
      <c r="D999" s="38"/>
      <c r="E999" s="83"/>
      <c r="F999" s="70"/>
      <c r="G999" s="71"/>
      <c r="H999" s="72"/>
      <c r="I999" s="72"/>
      <c r="J999" s="72"/>
      <c r="K999" s="72"/>
      <c r="L999" s="72"/>
      <c r="M999" s="72"/>
      <c r="N999" s="73"/>
      <c r="O999" s="73"/>
      <c r="P999" s="73"/>
      <c r="Q999" s="72"/>
      <c r="R999" s="128"/>
      <c r="S999" s="129"/>
      <c r="T999" s="130"/>
      <c r="U999" s="129"/>
      <c r="V999" s="95"/>
      <c r="W999" s="95"/>
      <c r="X999" s="131"/>
      <c r="Y999" s="132"/>
      <c r="Z999" s="132"/>
      <c r="AA999" s="95"/>
      <c r="AB999" s="132"/>
      <c r="AC999" s="104"/>
      <c r="AD999" s="104"/>
      <c r="AE999" s="132"/>
      <c r="AF999" s="133"/>
      <c r="AG999" s="132"/>
      <c r="AH999" s="132"/>
      <c r="AI999" s="133"/>
      <c r="AJ999" s="132"/>
      <c r="AK999" s="104"/>
      <c r="AL999" s="104"/>
      <c r="AM999" s="104"/>
      <c r="AN999" s="132"/>
      <c r="AO999" s="104"/>
      <c r="AP999" s="104"/>
      <c r="AQ999" s="104"/>
      <c r="AR999" s="104"/>
      <c r="AS999" s="104"/>
      <c r="AT999" s="104"/>
      <c r="AU999" s="104"/>
      <c r="AV999" s="126"/>
      <c r="AW999" s="104"/>
      <c r="AX999" s="134"/>
      <c r="AY999" s="134"/>
      <c r="AZ999" s="134"/>
    </row>
    <row r="1000">
      <c r="B1000" s="135"/>
      <c r="D1000" s="38"/>
      <c r="E1000" s="83"/>
      <c r="F1000" s="70"/>
      <c r="G1000" s="71"/>
      <c r="H1000" s="72"/>
      <c r="I1000" s="72"/>
      <c r="J1000" s="72"/>
      <c r="K1000" s="72"/>
      <c r="L1000" s="72"/>
      <c r="M1000" s="72"/>
      <c r="N1000" s="73"/>
      <c r="O1000" s="73"/>
      <c r="P1000" s="73"/>
      <c r="Q1000" s="72"/>
      <c r="R1000" s="128"/>
      <c r="S1000" s="129"/>
      <c r="T1000" s="130"/>
      <c r="U1000" s="129"/>
      <c r="V1000" s="95"/>
      <c r="W1000" s="95"/>
      <c r="X1000" s="131"/>
      <c r="Y1000" s="132"/>
      <c r="Z1000" s="132"/>
      <c r="AA1000" s="95"/>
      <c r="AB1000" s="132"/>
      <c r="AC1000" s="104"/>
      <c r="AD1000" s="104"/>
      <c r="AE1000" s="132"/>
      <c r="AF1000" s="133"/>
      <c r="AG1000" s="132"/>
      <c r="AH1000" s="132"/>
      <c r="AI1000" s="133"/>
      <c r="AJ1000" s="132"/>
      <c r="AK1000" s="104"/>
      <c r="AL1000" s="104"/>
      <c r="AM1000" s="104"/>
      <c r="AN1000" s="132"/>
      <c r="AO1000" s="104"/>
      <c r="AP1000" s="104"/>
      <c r="AQ1000" s="104"/>
      <c r="AR1000" s="104"/>
      <c r="AS1000" s="104"/>
      <c r="AT1000" s="104"/>
      <c r="AU1000" s="104"/>
      <c r="AV1000" s="126"/>
      <c r="AW1000" s="104"/>
      <c r="AX1000" s="134"/>
      <c r="AY1000" s="134"/>
      <c r="AZ1000" s="134"/>
    </row>
    <row r="1001">
      <c r="B1001" s="135"/>
      <c r="D1001" s="38"/>
      <c r="E1001" s="83"/>
      <c r="F1001" s="70"/>
      <c r="G1001" s="71"/>
      <c r="H1001" s="72"/>
      <c r="I1001" s="72"/>
      <c r="J1001" s="72"/>
      <c r="K1001" s="72"/>
      <c r="L1001" s="72"/>
      <c r="M1001" s="72"/>
      <c r="N1001" s="73"/>
      <c r="O1001" s="73"/>
      <c r="P1001" s="73"/>
      <c r="Q1001" s="72"/>
      <c r="R1001" s="128"/>
      <c r="S1001" s="129"/>
      <c r="T1001" s="130"/>
      <c r="U1001" s="129"/>
      <c r="V1001" s="95"/>
      <c r="W1001" s="95"/>
      <c r="X1001" s="131"/>
      <c r="Y1001" s="132"/>
      <c r="Z1001" s="132"/>
      <c r="AA1001" s="95"/>
      <c r="AB1001" s="132"/>
      <c r="AC1001" s="104"/>
      <c r="AD1001" s="104"/>
      <c r="AE1001" s="132"/>
      <c r="AF1001" s="133"/>
      <c r="AG1001" s="132"/>
      <c r="AH1001" s="132"/>
      <c r="AI1001" s="133"/>
      <c r="AJ1001" s="132"/>
      <c r="AK1001" s="104"/>
      <c r="AL1001" s="104"/>
      <c r="AM1001" s="104"/>
      <c r="AN1001" s="132"/>
      <c r="AO1001" s="104"/>
      <c r="AP1001" s="104"/>
      <c r="AQ1001" s="104"/>
      <c r="AR1001" s="104"/>
      <c r="AS1001" s="104"/>
      <c r="AT1001" s="104"/>
      <c r="AU1001" s="104"/>
      <c r="AV1001" s="126"/>
      <c r="AW1001" s="104"/>
      <c r="AX1001" s="134"/>
      <c r="AY1001" s="134"/>
      <c r="AZ1001" s="134"/>
    </row>
    <row r="1002">
      <c r="B1002" s="135"/>
      <c r="D1002" s="38"/>
      <c r="E1002" s="83"/>
      <c r="F1002" s="70"/>
      <c r="G1002" s="71"/>
      <c r="H1002" s="72"/>
      <c r="I1002" s="72"/>
      <c r="J1002" s="72"/>
      <c r="K1002" s="72"/>
      <c r="L1002" s="72"/>
      <c r="M1002" s="72"/>
      <c r="N1002" s="73"/>
      <c r="O1002" s="73"/>
      <c r="P1002" s="73"/>
      <c r="Q1002" s="72"/>
      <c r="R1002" s="128"/>
      <c r="S1002" s="129"/>
      <c r="T1002" s="130"/>
      <c r="U1002" s="129"/>
      <c r="V1002" s="95"/>
      <c r="W1002" s="95"/>
      <c r="X1002" s="131"/>
      <c r="Y1002" s="132"/>
      <c r="Z1002" s="132"/>
      <c r="AA1002" s="95"/>
      <c r="AB1002" s="132"/>
      <c r="AC1002" s="104"/>
      <c r="AD1002" s="104"/>
      <c r="AE1002" s="132"/>
      <c r="AF1002" s="133"/>
      <c r="AG1002" s="132"/>
      <c r="AH1002" s="132"/>
      <c r="AI1002" s="133"/>
      <c r="AJ1002" s="132"/>
      <c r="AK1002" s="104"/>
      <c r="AL1002" s="104"/>
      <c r="AM1002" s="104"/>
      <c r="AN1002" s="132"/>
      <c r="AO1002" s="104"/>
      <c r="AP1002" s="104"/>
      <c r="AQ1002" s="104"/>
      <c r="AR1002" s="104"/>
      <c r="AS1002" s="104"/>
      <c r="AT1002" s="104"/>
      <c r="AU1002" s="104"/>
      <c r="AV1002" s="126"/>
      <c r="AW1002" s="104"/>
      <c r="AX1002" s="134"/>
      <c r="AY1002" s="134"/>
      <c r="AZ1002" s="134"/>
    </row>
    <row r="1003">
      <c r="B1003" s="135"/>
      <c r="D1003" s="38"/>
      <c r="E1003" s="83"/>
      <c r="F1003" s="70"/>
      <c r="G1003" s="71"/>
      <c r="H1003" s="72"/>
      <c r="I1003" s="72"/>
      <c r="J1003" s="72"/>
      <c r="K1003" s="72"/>
      <c r="L1003" s="72"/>
      <c r="M1003" s="72"/>
      <c r="N1003" s="73"/>
      <c r="O1003" s="73"/>
      <c r="P1003" s="73"/>
      <c r="Q1003" s="72"/>
      <c r="R1003" s="128"/>
      <c r="S1003" s="129"/>
      <c r="T1003" s="130"/>
      <c r="U1003" s="129"/>
      <c r="V1003" s="95"/>
      <c r="W1003" s="95"/>
      <c r="X1003" s="131"/>
      <c r="Y1003" s="132"/>
      <c r="Z1003" s="132"/>
      <c r="AA1003" s="95"/>
      <c r="AB1003" s="132"/>
      <c r="AC1003" s="104"/>
      <c r="AD1003" s="104"/>
      <c r="AE1003" s="132"/>
      <c r="AF1003" s="133"/>
      <c r="AG1003" s="132"/>
      <c r="AH1003" s="132"/>
      <c r="AI1003" s="133"/>
      <c r="AJ1003" s="132"/>
      <c r="AK1003" s="104"/>
      <c r="AL1003" s="104"/>
      <c r="AM1003" s="104"/>
      <c r="AN1003" s="132"/>
      <c r="AO1003" s="104"/>
      <c r="AP1003" s="104"/>
      <c r="AQ1003" s="104"/>
      <c r="AR1003" s="104"/>
      <c r="AS1003" s="104"/>
      <c r="AT1003" s="104"/>
      <c r="AU1003" s="104"/>
      <c r="AV1003" s="126"/>
      <c r="AW1003" s="104"/>
      <c r="AX1003" s="134"/>
      <c r="AY1003" s="134"/>
      <c r="AZ1003" s="134"/>
    </row>
    <row r="1004">
      <c r="B1004" s="135"/>
      <c r="D1004" s="38"/>
      <c r="E1004" s="83"/>
      <c r="F1004" s="70"/>
      <c r="G1004" s="71"/>
      <c r="H1004" s="72"/>
      <c r="I1004" s="72"/>
      <c r="J1004" s="72"/>
      <c r="K1004" s="72"/>
      <c r="L1004" s="72"/>
      <c r="M1004" s="72"/>
      <c r="N1004" s="73"/>
      <c r="O1004" s="73"/>
      <c r="P1004" s="73"/>
      <c r="Q1004" s="72"/>
      <c r="R1004" s="128"/>
      <c r="S1004" s="129"/>
      <c r="T1004" s="130"/>
      <c r="U1004" s="129"/>
      <c r="V1004" s="95"/>
      <c r="W1004" s="95"/>
      <c r="X1004" s="131"/>
      <c r="Y1004" s="132"/>
      <c r="Z1004" s="132"/>
      <c r="AA1004" s="95"/>
      <c r="AB1004" s="132"/>
      <c r="AC1004" s="104"/>
      <c r="AD1004" s="104"/>
      <c r="AE1004" s="132"/>
      <c r="AF1004" s="133"/>
      <c r="AG1004" s="132"/>
      <c r="AH1004" s="132"/>
      <c r="AI1004" s="133"/>
      <c r="AJ1004" s="132"/>
      <c r="AK1004" s="104"/>
      <c r="AL1004" s="104"/>
      <c r="AM1004" s="104"/>
      <c r="AN1004" s="132"/>
      <c r="AO1004" s="104"/>
      <c r="AP1004" s="104"/>
      <c r="AQ1004" s="104"/>
      <c r="AR1004" s="104"/>
      <c r="AS1004" s="104"/>
      <c r="AT1004" s="104"/>
      <c r="AU1004" s="104"/>
      <c r="AV1004" s="126"/>
      <c r="AW1004" s="104"/>
      <c r="AX1004" s="134"/>
      <c r="AY1004" s="134"/>
      <c r="AZ1004" s="134"/>
    </row>
    <row r="1005">
      <c r="B1005" s="135"/>
      <c r="D1005" s="38"/>
      <c r="E1005" s="83"/>
      <c r="F1005" s="70"/>
      <c r="G1005" s="71"/>
      <c r="H1005" s="72"/>
      <c r="I1005" s="72"/>
      <c r="J1005" s="72"/>
      <c r="K1005" s="72"/>
      <c r="L1005" s="72"/>
      <c r="M1005" s="72"/>
      <c r="N1005" s="73"/>
      <c r="O1005" s="73"/>
      <c r="P1005" s="73"/>
      <c r="Q1005" s="72"/>
      <c r="R1005" s="128"/>
      <c r="S1005" s="129"/>
      <c r="T1005" s="130"/>
      <c r="U1005" s="129"/>
      <c r="V1005" s="95"/>
      <c r="W1005" s="95"/>
      <c r="X1005" s="131"/>
      <c r="Y1005" s="132"/>
      <c r="Z1005" s="132"/>
      <c r="AA1005" s="95"/>
      <c r="AB1005" s="132"/>
      <c r="AC1005" s="104"/>
      <c r="AD1005" s="104"/>
      <c r="AE1005" s="132"/>
      <c r="AF1005" s="133"/>
      <c r="AG1005" s="132"/>
      <c r="AH1005" s="132"/>
      <c r="AI1005" s="133"/>
      <c r="AJ1005" s="132"/>
      <c r="AK1005" s="104"/>
      <c r="AL1005" s="104"/>
      <c r="AM1005" s="104"/>
      <c r="AN1005" s="132"/>
      <c r="AO1005" s="104"/>
      <c r="AP1005" s="104"/>
      <c r="AQ1005" s="104"/>
      <c r="AR1005" s="104"/>
      <c r="AS1005" s="104"/>
      <c r="AT1005" s="104"/>
      <c r="AU1005" s="104"/>
      <c r="AV1005" s="126"/>
      <c r="AW1005" s="104"/>
      <c r="AX1005" s="134"/>
      <c r="AY1005" s="134"/>
      <c r="AZ1005" s="134"/>
    </row>
    <row r="1006">
      <c r="B1006" s="135"/>
      <c r="D1006" s="38"/>
      <c r="E1006" s="83"/>
      <c r="F1006" s="70"/>
      <c r="G1006" s="71"/>
      <c r="H1006" s="72"/>
      <c r="I1006" s="72"/>
      <c r="J1006" s="72"/>
      <c r="K1006" s="72"/>
      <c r="L1006" s="72"/>
      <c r="M1006" s="72"/>
      <c r="N1006" s="73"/>
      <c r="O1006" s="73"/>
      <c r="P1006" s="73"/>
      <c r="Q1006" s="72"/>
      <c r="R1006" s="128"/>
      <c r="S1006" s="129"/>
      <c r="T1006" s="130"/>
      <c r="U1006" s="129"/>
      <c r="V1006" s="95"/>
      <c r="W1006" s="95"/>
      <c r="X1006" s="131"/>
      <c r="Y1006" s="132"/>
      <c r="Z1006" s="132"/>
      <c r="AA1006" s="95"/>
      <c r="AB1006" s="132"/>
      <c r="AC1006" s="104"/>
      <c r="AD1006" s="104"/>
      <c r="AE1006" s="132"/>
      <c r="AF1006" s="133"/>
      <c r="AG1006" s="132"/>
      <c r="AH1006" s="132"/>
      <c r="AI1006" s="133"/>
      <c r="AJ1006" s="132"/>
      <c r="AK1006" s="104"/>
      <c r="AL1006" s="104"/>
      <c r="AM1006" s="104"/>
      <c r="AN1006" s="132"/>
      <c r="AO1006" s="104"/>
      <c r="AP1006" s="104"/>
      <c r="AQ1006" s="104"/>
      <c r="AR1006" s="104"/>
      <c r="AS1006" s="104"/>
      <c r="AT1006" s="104"/>
      <c r="AU1006" s="104"/>
      <c r="AV1006" s="126"/>
      <c r="AW1006" s="104"/>
      <c r="AX1006" s="134"/>
      <c r="AY1006" s="134"/>
      <c r="AZ1006" s="134"/>
    </row>
    <row r="1007">
      <c r="B1007" s="135"/>
      <c r="D1007" s="38"/>
      <c r="E1007" s="83"/>
      <c r="F1007" s="70"/>
      <c r="G1007" s="71"/>
      <c r="H1007" s="72"/>
      <c r="I1007" s="72"/>
      <c r="J1007" s="72"/>
      <c r="K1007" s="72"/>
      <c r="L1007" s="72"/>
      <c r="M1007" s="72"/>
      <c r="N1007" s="73"/>
      <c r="O1007" s="73"/>
      <c r="P1007" s="73"/>
      <c r="Q1007" s="72"/>
      <c r="R1007" s="128"/>
      <c r="S1007" s="129"/>
      <c r="T1007" s="130"/>
      <c r="U1007" s="129"/>
      <c r="V1007" s="95"/>
      <c r="W1007" s="95"/>
      <c r="X1007" s="131"/>
      <c r="Y1007" s="132"/>
      <c r="Z1007" s="132"/>
      <c r="AA1007" s="95"/>
      <c r="AB1007" s="132"/>
      <c r="AC1007" s="104"/>
      <c r="AD1007" s="104"/>
      <c r="AE1007" s="132"/>
      <c r="AF1007" s="133"/>
      <c r="AG1007" s="132"/>
      <c r="AH1007" s="132"/>
      <c r="AI1007" s="133"/>
      <c r="AJ1007" s="132"/>
      <c r="AK1007" s="104"/>
      <c r="AL1007" s="104"/>
      <c r="AM1007" s="104"/>
      <c r="AN1007" s="132"/>
      <c r="AO1007" s="104"/>
      <c r="AP1007" s="104"/>
      <c r="AQ1007" s="104"/>
      <c r="AR1007" s="104"/>
      <c r="AS1007" s="104"/>
      <c r="AT1007" s="104"/>
      <c r="AU1007" s="104"/>
      <c r="AV1007" s="126"/>
      <c r="AW1007" s="104"/>
      <c r="AX1007" s="134"/>
      <c r="AY1007" s="134"/>
      <c r="AZ1007" s="134"/>
    </row>
    <row r="1008">
      <c r="B1008" s="135"/>
      <c r="D1008" s="38"/>
      <c r="E1008" s="83"/>
      <c r="F1008" s="70"/>
      <c r="G1008" s="71"/>
      <c r="H1008" s="72"/>
      <c r="I1008" s="72"/>
      <c r="J1008" s="72"/>
      <c r="K1008" s="72"/>
      <c r="L1008" s="72"/>
      <c r="M1008" s="72"/>
      <c r="N1008" s="73"/>
      <c r="O1008" s="73"/>
      <c r="P1008" s="73"/>
      <c r="Q1008" s="72"/>
      <c r="R1008" s="128"/>
      <c r="S1008" s="129"/>
      <c r="T1008" s="130"/>
      <c r="U1008" s="129"/>
      <c r="V1008" s="95"/>
      <c r="W1008" s="95"/>
      <c r="X1008" s="131"/>
      <c r="Y1008" s="132"/>
      <c r="Z1008" s="132"/>
      <c r="AA1008" s="95"/>
      <c r="AB1008" s="132"/>
      <c r="AC1008" s="104"/>
      <c r="AD1008" s="104"/>
      <c r="AE1008" s="132"/>
      <c r="AF1008" s="133"/>
      <c r="AG1008" s="132"/>
      <c r="AH1008" s="132"/>
      <c r="AI1008" s="133"/>
      <c r="AJ1008" s="132"/>
      <c r="AK1008" s="104"/>
      <c r="AL1008" s="104"/>
      <c r="AM1008" s="104"/>
      <c r="AN1008" s="132"/>
      <c r="AO1008" s="104"/>
      <c r="AP1008" s="104"/>
      <c r="AQ1008" s="104"/>
      <c r="AR1008" s="104"/>
      <c r="AS1008" s="104"/>
      <c r="AT1008" s="104"/>
      <c r="AU1008" s="104"/>
      <c r="AV1008" s="126"/>
      <c r="AW1008" s="104"/>
      <c r="AX1008" s="134"/>
      <c r="AY1008" s="134"/>
      <c r="AZ1008" s="134"/>
    </row>
    <row r="1009">
      <c r="B1009" s="135"/>
      <c r="D1009" s="38"/>
      <c r="E1009" s="83"/>
      <c r="F1009" s="70"/>
      <c r="G1009" s="71"/>
      <c r="H1009" s="72"/>
      <c r="I1009" s="72"/>
      <c r="J1009" s="72"/>
      <c r="K1009" s="72"/>
      <c r="L1009" s="72"/>
      <c r="M1009" s="72"/>
      <c r="N1009" s="73"/>
      <c r="O1009" s="73"/>
      <c r="P1009" s="73"/>
      <c r="Q1009" s="72"/>
      <c r="R1009" s="128"/>
      <c r="S1009" s="129"/>
      <c r="T1009" s="130"/>
      <c r="U1009" s="129"/>
      <c r="V1009" s="95"/>
      <c r="W1009" s="95"/>
      <c r="X1009" s="131"/>
      <c r="Y1009" s="132"/>
      <c r="Z1009" s="132"/>
      <c r="AA1009" s="95"/>
      <c r="AB1009" s="132"/>
      <c r="AC1009" s="104"/>
      <c r="AD1009" s="104"/>
      <c r="AE1009" s="132"/>
      <c r="AF1009" s="133"/>
      <c r="AG1009" s="132"/>
      <c r="AH1009" s="132"/>
      <c r="AI1009" s="133"/>
      <c r="AJ1009" s="132"/>
      <c r="AK1009" s="104"/>
      <c r="AL1009" s="104"/>
      <c r="AM1009" s="104"/>
      <c r="AN1009" s="132"/>
      <c r="AO1009" s="104"/>
      <c r="AP1009" s="104"/>
      <c r="AQ1009" s="104"/>
      <c r="AR1009" s="104"/>
      <c r="AS1009" s="104"/>
      <c r="AT1009" s="104"/>
      <c r="AU1009" s="104"/>
      <c r="AV1009" s="126"/>
      <c r="AW1009" s="104"/>
      <c r="AX1009" s="134"/>
      <c r="AY1009" s="134"/>
      <c r="AZ1009" s="134"/>
    </row>
    <row r="1010">
      <c r="B1010" s="135"/>
      <c r="D1010" s="38"/>
      <c r="E1010" s="83"/>
      <c r="F1010" s="70"/>
      <c r="G1010" s="71"/>
      <c r="H1010" s="72"/>
      <c r="I1010" s="72"/>
      <c r="J1010" s="72"/>
      <c r="K1010" s="72"/>
      <c r="L1010" s="72"/>
      <c r="M1010" s="72"/>
      <c r="N1010" s="73"/>
      <c r="O1010" s="73"/>
      <c r="P1010" s="73"/>
      <c r="Q1010" s="72"/>
      <c r="R1010" s="128"/>
      <c r="S1010" s="129"/>
      <c r="T1010" s="130"/>
      <c r="U1010" s="129"/>
      <c r="V1010" s="95"/>
      <c r="W1010" s="95"/>
      <c r="X1010" s="131"/>
      <c r="Y1010" s="132"/>
      <c r="Z1010" s="132"/>
      <c r="AA1010" s="95"/>
      <c r="AB1010" s="132"/>
      <c r="AC1010" s="104"/>
      <c r="AD1010" s="104"/>
      <c r="AE1010" s="132"/>
      <c r="AF1010" s="133"/>
      <c r="AG1010" s="132"/>
      <c r="AH1010" s="132"/>
      <c r="AI1010" s="133"/>
      <c r="AJ1010" s="132"/>
      <c r="AK1010" s="104"/>
      <c r="AL1010" s="104"/>
      <c r="AM1010" s="104"/>
      <c r="AN1010" s="132"/>
      <c r="AO1010" s="104"/>
      <c r="AP1010" s="104"/>
      <c r="AQ1010" s="104"/>
      <c r="AR1010" s="104"/>
      <c r="AS1010" s="104"/>
      <c r="AT1010" s="104"/>
      <c r="AU1010" s="104"/>
      <c r="AV1010" s="126"/>
      <c r="AW1010" s="104"/>
      <c r="AX1010" s="134"/>
      <c r="AY1010" s="134"/>
      <c r="AZ1010" s="134"/>
    </row>
    <row r="1011">
      <c r="B1011" s="135"/>
      <c r="D1011" s="38"/>
      <c r="E1011" s="83"/>
      <c r="F1011" s="70"/>
      <c r="G1011" s="71"/>
      <c r="H1011" s="72"/>
      <c r="I1011" s="72"/>
      <c r="J1011" s="72"/>
      <c r="K1011" s="72"/>
      <c r="L1011" s="72"/>
      <c r="M1011" s="72"/>
      <c r="N1011" s="73"/>
      <c r="O1011" s="73"/>
      <c r="P1011" s="73"/>
      <c r="Q1011" s="72"/>
      <c r="R1011" s="128"/>
      <c r="S1011" s="129"/>
      <c r="T1011" s="130"/>
      <c r="U1011" s="129"/>
      <c r="V1011" s="95"/>
      <c r="W1011" s="95"/>
      <c r="X1011" s="131"/>
      <c r="Y1011" s="132"/>
      <c r="Z1011" s="132"/>
      <c r="AA1011" s="95"/>
      <c r="AB1011" s="132"/>
      <c r="AC1011" s="104"/>
      <c r="AD1011" s="104"/>
      <c r="AE1011" s="132"/>
      <c r="AF1011" s="133"/>
      <c r="AG1011" s="132"/>
      <c r="AH1011" s="132"/>
      <c r="AI1011" s="133"/>
      <c r="AJ1011" s="132"/>
      <c r="AK1011" s="104"/>
      <c r="AL1011" s="104"/>
      <c r="AM1011" s="104"/>
      <c r="AN1011" s="132"/>
      <c r="AO1011" s="104"/>
      <c r="AP1011" s="104"/>
      <c r="AQ1011" s="104"/>
      <c r="AR1011" s="104"/>
      <c r="AS1011" s="104"/>
      <c r="AT1011" s="104"/>
      <c r="AU1011" s="104"/>
      <c r="AV1011" s="126"/>
      <c r="AW1011" s="104"/>
      <c r="AX1011" s="134"/>
      <c r="AY1011" s="134"/>
      <c r="AZ1011" s="134"/>
    </row>
    <row r="1012">
      <c r="B1012" s="135"/>
      <c r="D1012" s="38"/>
      <c r="E1012" s="83"/>
      <c r="F1012" s="70"/>
      <c r="G1012" s="71"/>
      <c r="H1012" s="72"/>
      <c r="I1012" s="72"/>
      <c r="J1012" s="72"/>
      <c r="K1012" s="72"/>
      <c r="L1012" s="72"/>
      <c r="M1012" s="72"/>
      <c r="N1012" s="73"/>
      <c r="O1012" s="73"/>
      <c r="P1012" s="73"/>
      <c r="Q1012" s="72"/>
      <c r="R1012" s="128"/>
      <c r="S1012" s="129"/>
      <c r="T1012" s="130"/>
      <c r="U1012" s="129"/>
      <c r="V1012" s="95"/>
      <c r="W1012" s="95"/>
      <c r="X1012" s="131"/>
      <c r="Y1012" s="132"/>
      <c r="Z1012" s="132"/>
      <c r="AA1012" s="95"/>
      <c r="AB1012" s="132"/>
      <c r="AC1012" s="104"/>
      <c r="AD1012" s="104"/>
      <c r="AE1012" s="132"/>
      <c r="AF1012" s="133"/>
      <c r="AG1012" s="132"/>
      <c r="AH1012" s="132"/>
      <c r="AI1012" s="133"/>
      <c r="AJ1012" s="132"/>
      <c r="AK1012" s="104"/>
      <c r="AL1012" s="104"/>
      <c r="AM1012" s="104"/>
      <c r="AN1012" s="132"/>
      <c r="AO1012" s="104"/>
      <c r="AP1012" s="104"/>
      <c r="AQ1012" s="104"/>
      <c r="AR1012" s="104"/>
      <c r="AS1012" s="104"/>
      <c r="AT1012" s="104"/>
      <c r="AU1012" s="104"/>
      <c r="AV1012" s="126"/>
      <c r="AW1012" s="104"/>
      <c r="AX1012" s="134"/>
      <c r="AY1012" s="134"/>
      <c r="AZ1012" s="134"/>
    </row>
    <row r="1013">
      <c r="B1013" s="135"/>
      <c r="D1013" s="38"/>
      <c r="E1013" s="83"/>
      <c r="F1013" s="70"/>
      <c r="G1013" s="71"/>
      <c r="H1013" s="72"/>
      <c r="I1013" s="72"/>
      <c r="J1013" s="72"/>
      <c r="K1013" s="72"/>
      <c r="L1013" s="72"/>
      <c r="M1013" s="72"/>
      <c r="N1013" s="73"/>
      <c r="O1013" s="73"/>
      <c r="P1013" s="73"/>
      <c r="Q1013" s="72"/>
      <c r="R1013" s="128"/>
      <c r="S1013" s="129"/>
      <c r="T1013" s="130"/>
      <c r="U1013" s="129"/>
      <c r="V1013" s="95"/>
      <c r="W1013" s="95"/>
      <c r="X1013" s="131"/>
      <c r="Y1013" s="132"/>
      <c r="Z1013" s="132"/>
      <c r="AA1013" s="95"/>
      <c r="AB1013" s="132"/>
      <c r="AC1013" s="104"/>
      <c r="AD1013" s="104"/>
      <c r="AE1013" s="132"/>
      <c r="AF1013" s="133"/>
      <c r="AG1013" s="132"/>
      <c r="AH1013" s="132"/>
      <c r="AI1013" s="133"/>
      <c r="AJ1013" s="132"/>
      <c r="AK1013" s="104"/>
      <c r="AL1013" s="104"/>
      <c r="AM1013" s="104"/>
      <c r="AN1013" s="132"/>
      <c r="AO1013" s="104"/>
      <c r="AP1013" s="104"/>
      <c r="AQ1013" s="104"/>
      <c r="AR1013" s="104"/>
      <c r="AS1013" s="104"/>
      <c r="AT1013" s="104"/>
      <c r="AU1013" s="104"/>
      <c r="AV1013" s="126"/>
      <c r="AW1013" s="104"/>
      <c r="AX1013" s="134"/>
      <c r="AY1013" s="134"/>
      <c r="AZ1013" s="134"/>
    </row>
    <row r="1014">
      <c r="B1014" s="135"/>
      <c r="D1014" s="38"/>
      <c r="E1014" s="83"/>
      <c r="F1014" s="70"/>
      <c r="G1014" s="71"/>
      <c r="H1014" s="72"/>
      <c r="I1014" s="72"/>
      <c r="J1014" s="72"/>
      <c r="K1014" s="72"/>
      <c r="L1014" s="72"/>
      <c r="M1014" s="72"/>
      <c r="N1014" s="73"/>
      <c r="O1014" s="73"/>
      <c r="P1014" s="73"/>
      <c r="Q1014" s="72"/>
      <c r="R1014" s="128"/>
      <c r="S1014" s="129"/>
      <c r="T1014" s="130"/>
      <c r="U1014" s="129"/>
      <c r="V1014" s="95"/>
      <c r="W1014" s="95"/>
      <c r="X1014" s="131"/>
      <c r="Y1014" s="132"/>
      <c r="Z1014" s="132"/>
      <c r="AA1014" s="95"/>
      <c r="AB1014" s="132"/>
      <c r="AC1014" s="104"/>
      <c r="AD1014" s="104"/>
      <c r="AE1014" s="132"/>
      <c r="AF1014" s="133"/>
      <c r="AG1014" s="132"/>
      <c r="AH1014" s="132"/>
      <c r="AI1014" s="133"/>
      <c r="AJ1014" s="132"/>
      <c r="AK1014" s="104"/>
      <c r="AL1014" s="104"/>
      <c r="AM1014" s="104"/>
      <c r="AN1014" s="132"/>
      <c r="AO1014" s="104"/>
      <c r="AP1014" s="104"/>
      <c r="AQ1014" s="104"/>
      <c r="AR1014" s="104"/>
      <c r="AS1014" s="104"/>
      <c r="AT1014" s="104"/>
      <c r="AU1014" s="104"/>
      <c r="AV1014" s="126"/>
      <c r="AW1014" s="104"/>
      <c r="AX1014" s="134"/>
      <c r="AY1014" s="134"/>
      <c r="AZ1014" s="134"/>
    </row>
    <row r="1015">
      <c r="B1015" s="135"/>
      <c r="D1015" s="38"/>
      <c r="E1015" s="83"/>
      <c r="F1015" s="70"/>
      <c r="G1015" s="71"/>
      <c r="H1015" s="72"/>
      <c r="I1015" s="72"/>
      <c r="J1015" s="72"/>
      <c r="K1015" s="72"/>
      <c r="L1015" s="72"/>
      <c r="M1015" s="72"/>
      <c r="N1015" s="73"/>
      <c r="O1015" s="73"/>
      <c r="P1015" s="73"/>
      <c r="Q1015" s="72"/>
      <c r="R1015" s="128"/>
      <c r="S1015" s="129"/>
      <c r="T1015" s="130"/>
      <c r="U1015" s="129"/>
      <c r="V1015" s="95"/>
      <c r="W1015" s="95"/>
      <c r="X1015" s="131"/>
      <c r="Y1015" s="132"/>
      <c r="Z1015" s="132"/>
      <c r="AA1015" s="95"/>
      <c r="AB1015" s="132"/>
      <c r="AC1015" s="104"/>
      <c r="AD1015" s="104"/>
      <c r="AE1015" s="132"/>
      <c r="AF1015" s="133"/>
      <c r="AG1015" s="132"/>
      <c r="AH1015" s="132"/>
      <c r="AI1015" s="133"/>
      <c r="AJ1015" s="132"/>
      <c r="AK1015" s="104"/>
      <c r="AL1015" s="104"/>
      <c r="AM1015" s="104"/>
      <c r="AN1015" s="132"/>
      <c r="AO1015" s="104"/>
      <c r="AP1015" s="104"/>
      <c r="AQ1015" s="104"/>
      <c r="AR1015" s="104"/>
      <c r="AS1015" s="104"/>
      <c r="AT1015" s="104"/>
      <c r="AU1015" s="104"/>
      <c r="AV1015" s="126"/>
      <c r="AW1015" s="104"/>
      <c r="AX1015" s="134"/>
      <c r="AY1015" s="134"/>
      <c r="AZ1015" s="134"/>
    </row>
    <row r="1016">
      <c r="B1016" s="135"/>
      <c r="D1016" s="38"/>
      <c r="E1016" s="83"/>
      <c r="F1016" s="70"/>
      <c r="G1016" s="71"/>
      <c r="H1016" s="72"/>
      <c r="I1016" s="72"/>
      <c r="J1016" s="72"/>
      <c r="K1016" s="72"/>
      <c r="L1016" s="72"/>
      <c r="M1016" s="72"/>
      <c r="N1016" s="73"/>
      <c r="O1016" s="73"/>
      <c r="P1016" s="73"/>
      <c r="Q1016" s="72"/>
      <c r="R1016" s="128"/>
      <c r="S1016" s="129"/>
      <c r="T1016" s="130"/>
      <c r="U1016" s="129"/>
      <c r="V1016" s="95"/>
      <c r="W1016" s="95"/>
      <c r="X1016" s="131"/>
      <c r="Y1016" s="132"/>
      <c r="Z1016" s="132"/>
      <c r="AA1016" s="95"/>
      <c r="AB1016" s="132"/>
      <c r="AC1016" s="104"/>
      <c r="AD1016" s="104"/>
      <c r="AE1016" s="132"/>
      <c r="AF1016" s="133"/>
      <c r="AG1016" s="132"/>
      <c r="AH1016" s="132"/>
      <c r="AI1016" s="133"/>
      <c r="AJ1016" s="132"/>
      <c r="AK1016" s="104"/>
      <c r="AL1016" s="104"/>
      <c r="AM1016" s="104"/>
      <c r="AN1016" s="132"/>
      <c r="AO1016" s="104"/>
      <c r="AP1016" s="104"/>
      <c r="AQ1016" s="104"/>
      <c r="AR1016" s="104"/>
      <c r="AS1016" s="104"/>
      <c r="AT1016" s="104"/>
      <c r="AU1016" s="104"/>
      <c r="AV1016" s="126"/>
      <c r="AW1016" s="104"/>
      <c r="AX1016" s="134"/>
      <c r="AY1016" s="134"/>
      <c r="AZ1016" s="134"/>
    </row>
    <row r="1017">
      <c r="B1017" s="135"/>
      <c r="D1017" s="38"/>
      <c r="E1017" s="83"/>
      <c r="F1017" s="70"/>
      <c r="G1017" s="71"/>
      <c r="H1017" s="72"/>
      <c r="I1017" s="72"/>
      <c r="J1017" s="72"/>
      <c r="K1017" s="72"/>
      <c r="L1017" s="72"/>
      <c r="M1017" s="72"/>
      <c r="N1017" s="73"/>
      <c r="O1017" s="73"/>
      <c r="P1017" s="73"/>
      <c r="Q1017" s="72"/>
      <c r="R1017" s="128"/>
      <c r="S1017" s="129"/>
      <c r="T1017" s="130"/>
      <c r="U1017" s="129"/>
      <c r="V1017" s="95"/>
      <c r="W1017" s="95"/>
      <c r="X1017" s="131"/>
      <c r="Y1017" s="132"/>
      <c r="Z1017" s="132"/>
      <c r="AA1017" s="95"/>
      <c r="AB1017" s="132"/>
      <c r="AC1017" s="104"/>
      <c r="AD1017" s="104"/>
      <c r="AE1017" s="132"/>
      <c r="AF1017" s="133"/>
      <c r="AG1017" s="132"/>
      <c r="AH1017" s="132"/>
      <c r="AI1017" s="133"/>
      <c r="AJ1017" s="132"/>
      <c r="AK1017" s="104"/>
      <c r="AL1017" s="104"/>
      <c r="AM1017" s="104"/>
      <c r="AN1017" s="132"/>
      <c r="AO1017" s="104"/>
      <c r="AP1017" s="104"/>
      <c r="AQ1017" s="104"/>
      <c r="AR1017" s="104"/>
      <c r="AS1017" s="104"/>
      <c r="AT1017" s="104"/>
      <c r="AU1017" s="104"/>
      <c r="AV1017" s="126"/>
      <c r="AW1017" s="104"/>
      <c r="AX1017" s="134"/>
      <c r="AY1017" s="134"/>
      <c r="AZ1017" s="134"/>
    </row>
    <row r="1018">
      <c r="B1018" s="135"/>
      <c r="D1018" s="38"/>
      <c r="E1018" s="83"/>
      <c r="F1018" s="70"/>
      <c r="G1018" s="71"/>
      <c r="H1018" s="72"/>
      <c r="I1018" s="72"/>
      <c r="J1018" s="72"/>
      <c r="K1018" s="72"/>
      <c r="L1018" s="72"/>
      <c r="M1018" s="72"/>
      <c r="N1018" s="73"/>
      <c r="O1018" s="73"/>
      <c r="P1018" s="73"/>
      <c r="Q1018" s="72"/>
      <c r="R1018" s="128"/>
      <c r="S1018" s="129"/>
      <c r="T1018" s="130"/>
      <c r="U1018" s="129"/>
      <c r="V1018" s="95"/>
      <c r="W1018" s="95"/>
      <c r="X1018" s="131"/>
      <c r="Y1018" s="132"/>
      <c r="Z1018" s="132"/>
      <c r="AA1018" s="95"/>
      <c r="AB1018" s="132"/>
      <c r="AC1018" s="104"/>
      <c r="AD1018" s="104"/>
      <c r="AE1018" s="132"/>
      <c r="AF1018" s="133"/>
      <c r="AG1018" s="132"/>
      <c r="AH1018" s="132"/>
      <c r="AI1018" s="133"/>
      <c r="AJ1018" s="132"/>
      <c r="AK1018" s="104"/>
      <c r="AL1018" s="104"/>
      <c r="AM1018" s="104"/>
      <c r="AN1018" s="132"/>
      <c r="AO1018" s="104"/>
      <c r="AP1018" s="104"/>
      <c r="AQ1018" s="104"/>
      <c r="AR1018" s="104"/>
      <c r="AS1018" s="104"/>
      <c r="AT1018" s="104"/>
      <c r="AU1018" s="104"/>
      <c r="AV1018" s="126"/>
      <c r="AW1018" s="104"/>
      <c r="AX1018" s="134"/>
      <c r="AY1018" s="134"/>
      <c r="AZ1018" s="134"/>
    </row>
    <row r="1019">
      <c r="B1019" s="135"/>
      <c r="D1019" s="38"/>
      <c r="E1019" s="83"/>
      <c r="F1019" s="70"/>
      <c r="G1019" s="71"/>
      <c r="H1019" s="72"/>
      <c r="I1019" s="72"/>
      <c r="J1019" s="72"/>
      <c r="K1019" s="72"/>
      <c r="L1019" s="72"/>
      <c r="M1019" s="72"/>
      <c r="N1019" s="73"/>
      <c r="O1019" s="73"/>
      <c r="P1019" s="73"/>
      <c r="Q1019" s="72"/>
      <c r="R1019" s="128"/>
      <c r="S1019" s="129"/>
      <c r="T1019" s="130"/>
      <c r="U1019" s="129"/>
      <c r="V1019" s="95"/>
      <c r="W1019" s="95"/>
      <c r="X1019" s="131"/>
      <c r="Y1019" s="132"/>
      <c r="Z1019" s="132"/>
      <c r="AA1019" s="95"/>
      <c r="AB1019" s="132"/>
      <c r="AC1019" s="104"/>
      <c r="AD1019" s="104"/>
      <c r="AE1019" s="132"/>
      <c r="AF1019" s="133"/>
      <c r="AG1019" s="132"/>
      <c r="AH1019" s="132"/>
      <c r="AI1019" s="133"/>
      <c r="AJ1019" s="132"/>
      <c r="AK1019" s="104"/>
      <c r="AL1019" s="104"/>
      <c r="AM1019" s="104"/>
      <c r="AN1019" s="132"/>
      <c r="AO1019" s="104"/>
      <c r="AP1019" s="104"/>
      <c r="AQ1019" s="104"/>
      <c r="AR1019" s="104"/>
      <c r="AS1019" s="104"/>
      <c r="AT1019" s="104"/>
      <c r="AU1019" s="104"/>
      <c r="AV1019" s="126"/>
      <c r="AW1019" s="104"/>
      <c r="AX1019" s="134"/>
      <c r="AY1019" s="134"/>
      <c r="AZ1019" s="134"/>
    </row>
    <row r="1020">
      <c r="B1020" s="135"/>
      <c r="D1020" s="38"/>
      <c r="E1020" s="83"/>
      <c r="F1020" s="70"/>
      <c r="G1020" s="71"/>
      <c r="H1020" s="72"/>
      <c r="I1020" s="72"/>
      <c r="J1020" s="72"/>
      <c r="K1020" s="72"/>
      <c r="L1020" s="72"/>
      <c r="M1020" s="72"/>
      <c r="N1020" s="73"/>
      <c r="O1020" s="73"/>
      <c r="P1020" s="73"/>
      <c r="Q1020" s="72"/>
      <c r="R1020" s="128"/>
      <c r="S1020" s="129"/>
      <c r="T1020" s="130"/>
      <c r="U1020" s="129"/>
      <c r="V1020" s="95"/>
      <c r="W1020" s="95"/>
      <c r="X1020" s="131"/>
      <c r="Y1020" s="132"/>
      <c r="Z1020" s="132"/>
      <c r="AA1020" s="95"/>
      <c r="AB1020" s="132"/>
      <c r="AC1020" s="104"/>
      <c r="AD1020" s="104"/>
      <c r="AE1020" s="132"/>
      <c r="AF1020" s="133"/>
      <c r="AG1020" s="132"/>
      <c r="AH1020" s="132"/>
      <c r="AI1020" s="133"/>
      <c r="AJ1020" s="132"/>
      <c r="AK1020" s="104"/>
      <c r="AL1020" s="104"/>
      <c r="AM1020" s="104"/>
      <c r="AN1020" s="132"/>
      <c r="AO1020" s="104"/>
      <c r="AP1020" s="104"/>
      <c r="AQ1020" s="104"/>
      <c r="AR1020" s="104"/>
      <c r="AS1020" s="104"/>
      <c r="AT1020" s="104"/>
      <c r="AU1020" s="104"/>
      <c r="AV1020" s="126"/>
      <c r="AW1020" s="104"/>
      <c r="AX1020" s="134"/>
      <c r="AY1020" s="134"/>
      <c r="AZ1020" s="134"/>
    </row>
    <row r="1021">
      <c r="B1021" s="135"/>
      <c r="D1021" s="38"/>
      <c r="E1021" s="83"/>
      <c r="F1021" s="70"/>
      <c r="G1021" s="71"/>
      <c r="H1021" s="72"/>
      <c r="I1021" s="72"/>
      <c r="J1021" s="72"/>
      <c r="K1021" s="72"/>
      <c r="L1021" s="72"/>
      <c r="M1021" s="72"/>
      <c r="N1021" s="73"/>
      <c r="O1021" s="73"/>
      <c r="P1021" s="73"/>
      <c r="Q1021" s="72"/>
      <c r="R1021" s="128"/>
      <c r="S1021" s="129"/>
      <c r="T1021" s="130"/>
      <c r="U1021" s="129"/>
      <c r="V1021" s="95"/>
      <c r="W1021" s="95"/>
      <c r="X1021" s="131"/>
      <c r="Y1021" s="132"/>
      <c r="Z1021" s="132"/>
      <c r="AA1021" s="95"/>
      <c r="AB1021" s="132"/>
      <c r="AC1021" s="104"/>
      <c r="AD1021" s="104"/>
      <c r="AE1021" s="132"/>
      <c r="AF1021" s="133"/>
      <c r="AG1021" s="132"/>
      <c r="AH1021" s="132"/>
      <c r="AI1021" s="133"/>
      <c r="AJ1021" s="132"/>
      <c r="AK1021" s="104"/>
      <c r="AL1021" s="104"/>
      <c r="AM1021" s="104"/>
      <c r="AN1021" s="132"/>
      <c r="AO1021" s="104"/>
      <c r="AP1021" s="104"/>
      <c r="AQ1021" s="104"/>
      <c r="AR1021" s="104"/>
      <c r="AS1021" s="104"/>
      <c r="AT1021" s="104"/>
      <c r="AU1021" s="104"/>
      <c r="AV1021" s="126"/>
      <c r="AW1021" s="104"/>
      <c r="AX1021" s="134"/>
      <c r="AY1021" s="134"/>
      <c r="AZ1021" s="134"/>
    </row>
    <row r="1022">
      <c r="B1022" s="135"/>
      <c r="D1022" s="38"/>
      <c r="E1022" s="83"/>
      <c r="F1022" s="70"/>
      <c r="G1022" s="71"/>
      <c r="H1022" s="72"/>
      <c r="I1022" s="72"/>
      <c r="J1022" s="72"/>
      <c r="K1022" s="72"/>
      <c r="L1022" s="72"/>
      <c r="M1022" s="72"/>
      <c r="N1022" s="73"/>
      <c r="O1022" s="73"/>
      <c r="P1022" s="73"/>
      <c r="Q1022" s="72"/>
      <c r="R1022" s="128"/>
      <c r="S1022" s="129"/>
      <c r="T1022" s="130"/>
      <c r="U1022" s="129"/>
      <c r="V1022" s="95"/>
      <c r="W1022" s="95"/>
      <c r="X1022" s="131"/>
      <c r="Y1022" s="132"/>
      <c r="Z1022" s="132"/>
      <c r="AA1022" s="95"/>
      <c r="AB1022" s="132"/>
      <c r="AC1022" s="104"/>
      <c r="AD1022" s="104"/>
      <c r="AE1022" s="132"/>
      <c r="AF1022" s="133"/>
      <c r="AG1022" s="132"/>
      <c r="AH1022" s="132"/>
      <c r="AI1022" s="133"/>
      <c r="AJ1022" s="132"/>
      <c r="AK1022" s="104"/>
      <c r="AL1022" s="104"/>
      <c r="AM1022" s="104"/>
      <c r="AN1022" s="132"/>
      <c r="AO1022" s="104"/>
      <c r="AP1022" s="104"/>
      <c r="AQ1022" s="104"/>
      <c r="AR1022" s="104"/>
      <c r="AS1022" s="104"/>
      <c r="AT1022" s="104"/>
      <c r="AU1022" s="104"/>
      <c r="AV1022" s="126"/>
      <c r="AW1022" s="104"/>
      <c r="AX1022" s="134"/>
      <c r="AY1022" s="134"/>
      <c r="AZ1022" s="134"/>
    </row>
    <row r="1023">
      <c r="B1023" s="135"/>
      <c r="D1023" s="38"/>
      <c r="E1023" s="83"/>
      <c r="F1023" s="70"/>
      <c r="G1023" s="71"/>
      <c r="H1023" s="72"/>
      <c r="I1023" s="72"/>
      <c r="J1023" s="72"/>
      <c r="K1023" s="72"/>
      <c r="L1023" s="72"/>
      <c r="M1023" s="72"/>
      <c r="N1023" s="73"/>
      <c r="O1023" s="73"/>
      <c r="P1023" s="73"/>
      <c r="Q1023" s="72"/>
      <c r="R1023" s="128"/>
      <c r="S1023" s="129"/>
      <c r="T1023" s="130"/>
      <c r="U1023" s="129"/>
      <c r="V1023" s="95"/>
      <c r="W1023" s="95"/>
      <c r="X1023" s="131"/>
      <c r="Y1023" s="132"/>
      <c r="Z1023" s="132"/>
      <c r="AA1023" s="95"/>
      <c r="AB1023" s="132"/>
      <c r="AC1023" s="104"/>
      <c r="AD1023" s="104"/>
      <c r="AE1023" s="132"/>
      <c r="AF1023" s="133"/>
      <c r="AG1023" s="132"/>
      <c r="AH1023" s="132"/>
      <c r="AI1023" s="133"/>
      <c r="AJ1023" s="132"/>
      <c r="AK1023" s="104"/>
      <c r="AL1023" s="104"/>
      <c r="AM1023" s="104"/>
      <c r="AN1023" s="132"/>
      <c r="AO1023" s="104"/>
      <c r="AP1023" s="104"/>
      <c r="AQ1023" s="104"/>
      <c r="AR1023" s="104"/>
      <c r="AS1023" s="104"/>
      <c r="AT1023" s="104"/>
      <c r="AU1023" s="104"/>
      <c r="AV1023" s="126"/>
      <c r="AW1023" s="104"/>
      <c r="AX1023" s="134"/>
      <c r="AY1023" s="134"/>
      <c r="AZ1023" s="134"/>
    </row>
    <row r="1024">
      <c r="B1024" s="135"/>
      <c r="D1024" s="38"/>
      <c r="E1024" s="83"/>
      <c r="F1024" s="70"/>
      <c r="G1024" s="71"/>
      <c r="H1024" s="72"/>
      <c r="I1024" s="72"/>
      <c r="J1024" s="72"/>
      <c r="K1024" s="72"/>
      <c r="L1024" s="72"/>
      <c r="M1024" s="72"/>
      <c r="N1024" s="73"/>
      <c r="O1024" s="73"/>
      <c r="P1024" s="73"/>
      <c r="Q1024" s="72"/>
      <c r="R1024" s="128"/>
      <c r="S1024" s="129"/>
      <c r="T1024" s="130"/>
      <c r="U1024" s="129"/>
      <c r="V1024" s="95"/>
      <c r="W1024" s="95"/>
      <c r="X1024" s="131"/>
      <c r="Y1024" s="132"/>
      <c r="Z1024" s="132"/>
      <c r="AA1024" s="95"/>
      <c r="AB1024" s="132"/>
      <c r="AC1024" s="104"/>
      <c r="AD1024" s="104"/>
      <c r="AE1024" s="132"/>
      <c r="AF1024" s="133"/>
      <c r="AG1024" s="132"/>
      <c r="AH1024" s="132"/>
      <c r="AI1024" s="133"/>
      <c r="AJ1024" s="132"/>
      <c r="AK1024" s="104"/>
      <c r="AL1024" s="104"/>
      <c r="AM1024" s="104"/>
      <c r="AN1024" s="132"/>
      <c r="AO1024" s="104"/>
      <c r="AP1024" s="104"/>
      <c r="AQ1024" s="104"/>
      <c r="AR1024" s="104"/>
      <c r="AS1024" s="104"/>
      <c r="AT1024" s="104"/>
      <c r="AU1024" s="104"/>
      <c r="AV1024" s="126"/>
      <c r="AW1024" s="104"/>
      <c r="AX1024" s="134"/>
      <c r="AY1024" s="134"/>
      <c r="AZ1024" s="134"/>
    </row>
    <row r="1025">
      <c r="B1025" s="135"/>
      <c r="D1025" s="38"/>
      <c r="E1025" s="83"/>
      <c r="F1025" s="70"/>
      <c r="G1025" s="71"/>
      <c r="H1025" s="72"/>
      <c r="I1025" s="72"/>
      <c r="J1025" s="72"/>
      <c r="K1025" s="72"/>
      <c r="L1025" s="72"/>
      <c r="M1025" s="72"/>
      <c r="N1025" s="73"/>
      <c r="O1025" s="73"/>
      <c r="P1025" s="73"/>
      <c r="Q1025" s="72"/>
      <c r="R1025" s="128"/>
      <c r="S1025" s="129"/>
      <c r="T1025" s="130"/>
      <c r="U1025" s="129"/>
      <c r="V1025" s="95"/>
      <c r="W1025" s="95"/>
      <c r="X1025" s="131"/>
      <c r="Y1025" s="132"/>
      <c r="Z1025" s="132"/>
      <c r="AA1025" s="95"/>
      <c r="AB1025" s="132"/>
      <c r="AC1025" s="104"/>
      <c r="AD1025" s="104"/>
      <c r="AE1025" s="132"/>
      <c r="AF1025" s="133"/>
      <c r="AG1025" s="132"/>
      <c r="AH1025" s="132"/>
      <c r="AI1025" s="133"/>
      <c r="AJ1025" s="132"/>
      <c r="AK1025" s="104"/>
      <c r="AL1025" s="104"/>
      <c r="AM1025" s="104"/>
      <c r="AN1025" s="132"/>
      <c r="AO1025" s="104"/>
      <c r="AP1025" s="104"/>
      <c r="AQ1025" s="104"/>
      <c r="AR1025" s="104"/>
      <c r="AS1025" s="104"/>
      <c r="AT1025" s="104"/>
      <c r="AU1025" s="104"/>
      <c r="AV1025" s="126"/>
      <c r="AW1025" s="104"/>
      <c r="AX1025" s="134"/>
      <c r="AY1025" s="134"/>
      <c r="AZ1025" s="134"/>
    </row>
    <row r="1026">
      <c r="B1026" s="135"/>
      <c r="D1026" s="38"/>
      <c r="E1026" s="83"/>
      <c r="F1026" s="70"/>
      <c r="G1026" s="71"/>
      <c r="H1026" s="72"/>
      <c r="I1026" s="72"/>
      <c r="J1026" s="72"/>
      <c r="K1026" s="72"/>
      <c r="L1026" s="72"/>
      <c r="M1026" s="72"/>
      <c r="N1026" s="73"/>
      <c r="O1026" s="73"/>
      <c r="P1026" s="73"/>
      <c r="Q1026" s="72"/>
      <c r="R1026" s="128"/>
      <c r="S1026" s="129"/>
      <c r="T1026" s="130"/>
      <c r="U1026" s="129"/>
      <c r="V1026" s="95"/>
      <c r="W1026" s="95"/>
      <c r="X1026" s="131"/>
      <c r="Y1026" s="132"/>
      <c r="Z1026" s="132"/>
      <c r="AA1026" s="95"/>
      <c r="AB1026" s="132"/>
      <c r="AC1026" s="104"/>
      <c r="AD1026" s="104"/>
      <c r="AE1026" s="132"/>
      <c r="AF1026" s="133"/>
      <c r="AG1026" s="132"/>
      <c r="AH1026" s="132"/>
      <c r="AI1026" s="133"/>
      <c r="AJ1026" s="132"/>
      <c r="AK1026" s="104"/>
      <c r="AL1026" s="104"/>
      <c r="AM1026" s="104"/>
      <c r="AN1026" s="132"/>
      <c r="AO1026" s="104"/>
      <c r="AP1026" s="104"/>
      <c r="AQ1026" s="104"/>
      <c r="AR1026" s="104"/>
      <c r="AS1026" s="104"/>
      <c r="AT1026" s="104"/>
      <c r="AU1026" s="104"/>
      <c r="AV1026" s="126"/>
      <c r="AW1026" s="104"/>
      <c r="AX1026" s="134"/>
      <c r="AY1026" s="134"/>
      <c r="AZ1026" s="134"/>
    </row>
    <row r="1027">
      <c r="B1027" s="135"/>
      <c r="D1027" s="38"/>
      <c r="E1027" s="83"/>
      <c r="F1027" s="70"/>
      <c r="G1027" s="71"/>
      <c r="H1027" s="72"/>
      <c r="I1027" s="72"/>
      <c r="J1027" s="72"/>
      <c r="K1027" s="72"/>
      <c r="L1027" s="72"/>
      <c r="M1027" s="72"/>
      <c r="N1027" s="73"/>
      <c r="O1027" s="73"/>
      <c r="P1027" s="73"/>
      <c r="Q1027" s="72"/>
      <c r="R1027" s="128"/>
      <c r="S1027" s="129"/>
      <c r="T1027" s="130"/>
      <c r="U1027" s="129"/>
      <c r="V1027" s="95"/>
      <c r="W1027" s="95"/>
      <c r="X1027" s="131"/>
      <c r="Y1027" s="132"/>
      <c r="Z1027" s="132"/>
      <c r="AA1027" s="95"/>
      <c r="AB1027" s="132"/>
      <c r="AC1027" s="104"/>
      <c r="AD1027" s="104"/>
      <c r="AE1027" s="132"/>
      <c r="AF1027" s="133"/>
      <c r="AG1027" s="132"/>
      <c r="AH1027" s="132"/>
      <c r="AI1027" s="133"/>
      <c r="AJ1027" s="132"/>
      <c r="AK1027" s="104"/>
      <c r="AL1027" s="104"/>
      <c r="AM1027" s="104"/>
      <c r="AN1027" s="132"/>
      <c r="AO1027" s="104"/>
      <c r="AP1027" s="104"/>
      <c r="AQ1027" s="104"/>
      <c r="AR1027" s="104"/>
      <c r="AS1027" s="104"/>
      <c r="AT1027" s="104"/>
      <c r="AU1027" s="104"/>
      <c r="AV1027" s="126"/>
      <c r="AW1027" s="104"/>
      <c r="AX1027" s="134"/>
      <c r="AY1027" s="134"/>
      <c r="AZ1027" s="134"/>
    </row>
    <row r="1028">
      <c r="B1028" s="135"/>
      <c r="D1028" s="38"/>
      <c r="E1028" s="83"/>
      <c r="F1028" s="70"/>
      <c r="G1028" s="71"/>
      <c r="H1028" s="72"/>
      <c r="I1028" s="72"/>
      <c r="J1028" s="72"/>
      <c r="K1028" s="72"/>
      <c r="L1028" s="72"/>
      <c r="M1028" s="72"/>
      <c r="N1028" s="73"/>
      <c r="O1028" s="73"/>
      <c r="P1028" s="73"/>
      <c r="Q1028" s="72"/>
      <c r="R1028" s="128"/>
      <c r="S1028" s="129"/>
      <c r="T1028" s="130"/>
      <c r="U1028" s="129"/>
      <c r="V1028" s="95"/>
      <c r="W1028" s="95"/>
      <c r="X1028" s="131"/>
      <c r="Y1028" s="132"/>
      <c r="Z1028" s="132"/>
      <c r="AA1028" s="95"/>
      <c r="AB1028" s="132"/>
      <c r="AC1028" s="104"/>
      <c r="AD1028" s="104"/>
      <c r="AE1028" s="132"/>
      <c r="AF1028" s="133"/>
      <c r="AG1028" s="132"/>
      <c r="AH1028" s="132"/>
      <c r="AI1028" s="133"/>
      <c r="AJ1028" s="132"/>
      <c r="AK1028" s="104"/>
      <c r="AL1028" s="104"/>
      <c r="AM1028" s="104"/>
      <c r="AN1028" s="132"/>
      <c r="AO1028" s="104"/>
      <c r="AP1028" s="104"/>
      <c r="AQ1028" s="104"/>
      <c r="AR1028" s="104"/>
      <c r="AS1028" s="104"/>
      <c r="AT1028" s="104"/>
      <c r="AU1028" s="104"/>
      <c r="AV1028" s="126"/>
      <c r="AW1028" s="104"/>
      <c r="AX1028" s="134"/>
      <c r="AY1028" s="134"/>
      <c r="AZ1028" s="134"/>
    </row>
    <row r="1029">
      <c r="B1029" s="135"/>
      <c r="D1029" s="38"/>
      <c r="E1029" s="83"/>
      <c r="F1029" s="70"/>
      <c r="G1029" s="71"/>
      <c r="H1029" s="72"/>
      <c r="I1029" s="72"/>
      <c r="J1029" s="72"/>
      <c r="K1029" s="72"/>
      <c r="L1029" s="72"/>
      <c r="M1029" s="72"/>
      <c r="N1029" s="73"/>
      <c r="O1029" s="73"/>
      <c r="P1029" s="73"/>
      <c r="Q1029" s="72"/>
      <c r="R1029" s="128"/>
      <c r="S1029" s="129"/>
      <c r="T1029" s="130"/>
      <c r="U1029" s="129"/>
      <c r="V1029" s="95"/>
      <c r="W1029" s="95"/>
      <c r="X1029" s="131"/>
      <c r="Y1029" s="132"/>
      <c r="Z1029" s="132"/>
      <c r="AA1029" s="95"/>
      <c r="AB1029" s="132"/>
      <c r="AC1029" s="104"/>
      <c r="AD1029" s="104"/>
      <c r="AE1029" s="132"/>
      <c r="AF1029" s="133"/>
      <c r="AG1029" s="132"/>
      <c r="AH1029" s="132"/>
      <c r="AI1029" s="133"/>
      <c r="AJ1029" s="132"/>
      <c r="AK1029" s="104"/>
      <c r="AL1029" s="104"/>
      <c r="AM1029" s="104"/>
      <c r="AN1029" s="132"/>
      <c r="AO1029" s="104"/>
      <c r="AP1029" s="104"/>
      <c r="AQ1029" s="104"/>
      <c r="AR1029" s="104"/>
      <c r="AS1029" s="104"/>
      <c r="AT1029" s="104"/>
      <c r="AU1029" s="104"/>
      <c r="AV1029" s="126"/>
      <c r="AW1029" s="104"/>
      <c r="AX1029" s="134"/>
      <c r="AY1029" s="134"/>
      <c r="AZ1029" s="134"/>
    </row>
    <row r="1030">
      <c r="B1030" s="135"/>
      <c r="D1030" s="38"/>
      <c r="E1030" s="83"/>
      <c r="F1030" s="70"/>
      <c r="G1030" s="71"/>
      <c r="H1030" s="72"/>
      <c r="I1030" s="72"/>
      <c r="J1030" s="72"/>
      <c r="K1030" s="72"/>
      <c r="L1030" s="72"/>
      <c r="M1030" s="72"/>
      <c r="N1030" s="73"/>
      <c r="O1030" s="73"/>
      <c r="P1030" s="73"/>
      <c r="Q1030" s="72"/>
      <c r="R1030" s="128"/>
      <c r="S1030" s="129"/>
      <c r="T1030" s="130"/>
      <c r="U1030" s="129"/>
      <c r="V1030" s="95"/>
      <c r="W1030" s="95"/>
      <c r="X1030" s="131"/>
      <c r="Y1030" s="132"/>
      <c r="Z1030" s="132"/>
      <c r="AA1030" s="95"/>
      <c r="AB1030" s="132"/>
      <c r="AC1030" s="104"/>
      <c r="AD1030" s="104"/>
      <c r="AE1030" s="132"/>
      <c r="AF1030" s="133"/>
      <c r="AG1030" s="132"/>
      <c r="AH1030" s="132"/>
      <c r="AI1030" s="133"/>
      <c r="AJ1030" s="132"/>
      <c r="AK1030" s="104"/>
      <c r="AL1030" s="104"/>
      <c r="AM1030" s="104"/>
      <c r="AN1030" s="132"/>
      <c r="AO1030" s="104"/>
      <c r="AP1030" s="104"/>
      <c r="AQ1030" s="104"/>
      <c r="AR1030" s="104"/>
      <c r="AS1030" s="104"/>
      <c r="AT1030" s="104"/>
      <c r="AU1030" s="104"/>
      <c r="AV1030" s="126"/>
      <c r="AW1030" s="104"/>
      <c r="AX1030" s="134"/>
      <c r="AY1030" s="134"/>
      <c r="AZ1030" s="134"/>
    </row>
    <row r="1031">
      <c r="B1031" s="135"/>
      <c r="D1031" s="38"/>
      <c r="E1031" s="83"/>
      <c r="F1031" s="70"/>
      <c r="G1031" s="71"/>
      <c r="H1031" s="72"/>
      <c r="I1031" s="72"/>
      <c r="J1031" s="72"/>
      <c r="K1031" s="72"/>
      <c r="L1031" s="72"/>
      <c r="M1031" s="72"/>
      <c r="N1031" s="73"/>
      <c r="O1031" s="73"/>
      <c r="P1031" s="73"/>
      <c r="Q1031" s="72"/>
      <c r="R1031" s="128"/>
      <c r="S1031" s="129"/>
      <c r="T1031" s="130"/>
      <c r="U1031" s="129"/>
      <c r="V1031" s="95"/>
      <c r="W1031" s="95"/>
      <c r="X1031" s="131"/>
      <c r="Y1031" s="132"/>
      <c r="Z1031" s="132"/>
      <c r="AA1031" s="95"/>
      <c r="AB1031" s="132"/>
      <c r="AC1031" s="104"/>
      <c r="AD1031" s="104"/>
      <c r="AE1031" s="132"/>
      <c r="AF1031" s="133"/>
      <c r="AG1031" s="132"/>
      <c r="AH1031" s="132"/>
      <c r="AI1031" s="133"/>
      <c r="AJ1031" s="132"/>
      <c r="AK1031" s="104"/>
      <c r="AL1031" s="104"/>
      <c r="AM1031" s="104"/>
      <c r="AN1031" s="132"/>
      <c r="AO1031" s="104"/>
      <c r="AP1031" s="104"/>
      <c r="AQ1031" s="104"/>
      <c r="AR1031" s="104"/>
      <c r="AS1031" s="104"/>
      <c r="AT1031" s="104"/>
      <c r="AU1031" s="104"/>
      <c r="AV1031" s="126"/>
      <c r="AW1031" s="104"/>
      <c r="AX1031" s="134"/>
      <c r="AY1031" s="134"/>
      <c r="AZ1031" s="134"/>
    </row>
    <row r="1032">
      <c r="B1032" s="135"/>
      <c r="D1032" s="38"/>
      <c r="E1032" s="83"/>
      <c r="F1032" s="70"/>
      <c r="G1032" s="71"/>
      <c r="H1032" s="72"/>
      <c r="I1032" s="72"/>
      <c r="J1032" s="72"/>
      <c r="K1032" s="72"/>
      <c r="L1032" s="72"/>
      <c r="M1032" s="72"/>
      <c r="N1032" s="73"/>
      <c r="O1032" s="73"/>
      <c r="P1032" s="73"/>
      <c r="Q1032" s="72"/>
      <c r="R1032" s="128"/>
      <c r="S1032" s="129"/>
      <c r="T1032" s="130"/>
      <c r="U1032" s="129"/>
      <c r="V1032" s="95"/>
      <c r="W1032" s="95"/>
      <c r="X1032" s="131"/>
      <c r="Y1032" s="132"/>
      <c r="Z1032" s="132"/>
      <c r="AA1032" s="95"/>
      <c r="AB1032" s="132"/>
      <c r="AC1032" s="104"/>
      <c r="AD1032" s="104"/>
      <c r="AE1032" s="132"/>
      <c r="AF1032" s="133"/>
      <c r="AG1032" s="132"/>
      <c r="AH1032" s="132"/>
      <c r="AI1032" s="133"/>
      <c r="AJ1032" s="132"/>
      <c r="AK1032" s="104"/>
      <c r="AL1032" s="104"/>
      <c r="AM1032" s="104"/>
      <c r="AN1032" s="132"/>
      <c r="AO1032" s="104"/>
      <c r="AP1032" s="104"/>
      <c r="AQ1032" s="104"/>
      <c r="AR1032" s="104"/>
      <c r="AS1032" s="104"/>
      <c r="AT1032" s="104"/>
      <c r="AU1032" s="104"/>
      <c r="AV1032" s="126"/>
      <c r="AW1032" s="104"/>
      <c r="AX1032" s="134"/>
      <c r="AY1032" s="134"/>
      <c r="AZ1032" s="134"/>
    </row>
    <row r="1033">
      <c r="B1033" s="135"/>
      <c r="D1033" s="38"/>
      <c r="E1033" s="83"/>
      <c r="F1033" s="70"/>
      <c r="G1033" s="71"/>
      <c r="H1033" s="72"/>
      <c r="I1033" s="72"/>
      <c r="J1033" s="72"/>
      <c r="K1033" s="72"/>
      <c r="L1033" s="72"/>
      <c r="M1033" s="72"/>
      <c r="N1033" s="73"/>
      <c r="O1033" s="73"/>
      <c r="P1033" s="73"/>
      <c r="Q1033" s="72"/>
      <c r="R1033" s="128"/>
      <c r="S1033" s="129"/>
      <c r="T1033" s="130"/>
      <c r="U1033" s="129"/>
      <c r="V1033" s="95"/>
      <c r="W1033" s="95"/>
      <c r="X1033" s="131"/>
      <c r="Y1033" s="132"/>
      <c r="Z1033" s="132"/>
      <c r="AA1033" s="95"/>
      <c r="AB1033" s="132"/>
      <c r="AC1033" s="104"/>
      <c r="AD1033" s="104"/>
      <c r="AE1033" s="132"/>
      <c r="AF1033" s="133"/>
      <c r="AG1033" s="132"/>
      <c r="AH1033" s="132"/>
      <c r="AI1033" s="133"/>
      <c r="AJ1033" s="132"/>
      <c r="AK1033" s="104"/>
      <c r="AL1033" s="104"/>
      <c r="AM1033" s="104"/>
      <c r="AN1033" s="132"/>
      <c r="AO1033" s="104"/>
      <c r="AP1033" s="104"/>
      <c r="AQ1033" s="104"/>
      <c r="AR1033" s="104"/>
      <c r="AS1033" s="104"/>
      <c r="AT1033" s="104"/>
      <c r="AU1033" s="104"/>
      <c r="AV1033" s="126"/>
      <c r="AW1033" s="104"/>
      <c r="AX1033" s="134"/>
      <c r="AY1033" s="134"/>
      <c r="AZ1033" s="134"/>
    </row>
    <row r="1034">
      <c r="B1034" s="135"/>
      <c r="D1034" s="38"/>
      <c r="E1034" s="83"/>
      <c r="F1034" s="70"/>
      <c r="G1034" s="71"/>
      <c r="H1034" s="72"/>
      <c r="I1034" s="72"/>
      <c r="J1034" s="72"/>
      <c r="K1034" s="72"/>
      <c r="L1034" s="72"/>
      <c r="M1034" s="72"/>
      <c r="N1034" s="73"/>
      <c r="O1034" s="73"/>
      <c r="P1034" s="73"/>
      <c r="Q1034" s="72"/>
      <c r="R1034" s="128"/>
      <c r="S1034" s="129"/>
      <c r="T1034" s="130"/>
      <c r="U1034" s="129"/>
      <c r="V1034" s="95"/>
      <c r="W1034" s="95"/>
      <c r="X1034" s="131"/>
      <c r="Y1034" s="132"/>
      <c r="Z1034" s="132"/>
      <c r="AA1034" s="95"/>
      <c r="AB1034" s="132"/>
      <c r="AC1034" s="104"/>
      <c r="AD1034" s="104"/>
      <c r="AE1034" s="132"/>
      <c r="AF1034" s="133"/>
      <c r="AG1034" s="132"/>
      <c r="AH1034" s="132"/>
      <c r="AI1034" s="133"/>
      <c r="AJ1034" s="132"/>
      <c r="AK1034" s="104"/>
      <c r="AL1034" s="104"/>
      <c r="AM1034" s="104"/>
      <c r="AN1034" s="132"/>
      <c r="AO1034" s="104"/>
      <c r="AP1034" s="104"/>
      <c r="AQ1034" s="104"/>
      <c r="AR1034" s="104"/>
      <c r="AS1034" s="104"/>
      <c r="AT1034" s="104"/>
      <c r="AU1034" s="104"/>
      <c r="AV1034" s="126"/>
      <c r="AW1034" s="104"/>
      <c r="AX1034" s="134"/>
      <c r="AY1034" s="134"/>
      <c r="AZ1034" s="134"/>
    </row>
    <row r="1035">
      <c r="B1035" s="135"/>
      <c r="D1035" s="38"/>
      <c r="E1035" s="83"/>
      <c r="F1035" s="70"/>
      <c r="G1035" s="71"/>
      <c r="H1035" s="72"/>
      <c r="I1035" s="72"/>
      <c r="J1035" s="72"/>
      <c r="K1035" s="72"/>
      <c r="L1035" s="72"/>
      <c r="M1035" s="72"/>
      <c r="N1035" s="73"/>
      <c r="O1035" s="73"/>
      <c r="P1035" s="73"/>
      <c r="Q1035" s="72"/>
      <c r="R1035" s="128"/>
      <c r="S1035" s="129"/>
      <c r="T1035" s="130"/>
      <c r="U1035" s="129"/>
      <c r="V1035" s="95"/>
      <c r="W1035" s="95"/>
      <c r="X1035" s="131"/>
      <c r="Y1035" s="132"/>
      <c r="Z1035" s="132"/>
      <c r="AA1035" s="95"/>
      <c r="AB1035" s="132"/>
      <c r="AC1035" s="104"/>
      <c r="AD1035" s="104"/>
      <c r="AE1035" s="132"/>
      <c r="AF1035" s="133"/>
      <c r="AG1035" s="132"/>
      <c r="AH1035" s="132"/>
      <c r="AI1035" s="133"/>
      <c r="AJ1035" s="132"/>
      <c r="AK1035" s="104"/>
      <c r="AL1035" s="104"/>
      <c r="AM1035" s="104"/>
      <c r="AN1035" s="132"/>
      <c r="AO1035" s="104"/>
      <c r="AP1035" s="104"/>
      <c r="AQ1035" s="104"/>
      <c r="AR1035" s="104"/>
      <c r="AS1035" s="104"/>
      <c r="AT1035" s="104"/>
      <c r="AU1035" s="104"/>
      <c r="AV1035" s="126"/>
      <c r="AW1035" s="104"/>
      <c r="AX1035" s="134"/>
      <c r="AY1035" s="134"/>
      <c r="AZ1035" s="134"/>
    </row>
    <row r="1036">
      <c r="B1036" s="135"/>
      <c r="D1036" s="38"/>
      <c r="E1036" s="83"/>
      <c r="F1036" s="70"/>
      <c r="G1036" s="71"/>
      <c r="H1036" s="72"/>
      <c r="I1036" s="72"/>
      <c r="J1036" s="72"/>
      <c r="K1036" s="72"/>
      <c r="L1036" s="72"/>
      <c r="M1036" s="72"/>
      <c r="N1036" s="73"/>
      <c r="O1036" s="73"/>
      <c r="P1036" s="73"/>
      <c r="Q1036" s="72"/>
      <c r="R1036" s="128"/>
      <c r="S1036" s="129"/>
      <c r="T1036" s="130"/>
      <c r="U1036" s="129"/>
      <c r="V1036" s="95"/>
      <c r="W1036" s="95"/>
      <c r="X1036" s="131"/>
      <c r="Y1036" s="132"/>
      <c r="Z1036" s="132"/>
      <c r="AA1036" s="95"/>
      <c r="AB1036" s="132"/>
      <c r="AC1036" s="104"/>
      <c r="AD1036" s="104"/>
      <c r="AE1036" s="132"/>
      <c r="AF1036" s="133"/>
      <c r="AG1036" s="132"/>
      <c r="AH1036" s="132"/>
      <c r="AI1036" s="133"/>
      <c r="AJ1036" s="132"/>
      <c r="AK1036" s="104"/>
      <c r="AL1036" s="104"/>
      <c r="AM1036" s="104"/>
      <c r="AN1036" s="132"/>
      <c r="AO1036" s="104"/>
      <c r="AP1036" s="104"/>
      <c r="AQ1036" s="104"/>
      <c r="AR1036" s="104"/>
      <c r="AS1036" s="104"/>
      <c r="AT1036" s="104"/>
      <c r="AU1036" s="104"/>
      <c r="AV1036" s="126"/>
      <c r="AW1036" s="104"/>
      <c r="AX1036" s="134"/>
      <c r="AY1036" s="134"/>
      <c r="AZ1036" s="134"/>
    </row>
    <row r="1037">
      <c r="B1037" s="135"/>
      <c r="D1037" s="38"/>
      <c r="E1037" s="83"/>
      <c r="F1037" s="70"/>
      <c r="G1037" s="71"/>
      <c r="H1037" s="72"/>
      <c r="I1037" s="72"/>
      <c r="J1037" s="72"/>
      <c r="K1037" s="72"/>
      <c r="L1037" s="72"/>
      <c r="M1037" s="72"/>
      <c r="N1037" s="73"/>
      <c r="O1037" s="73"/>
      <c r="P1037" s="73"/>
      <c r="Q1037" s="72"/>
      <c r="R1037" s="128"/>
      <c r="S1037" s="129"/>
      <c r="T1037" s="130"/>
      <c r="U1037" s="129"/>
      <c r="V1037" s="95"/>
      <c r="W1037" s="95"/>
      <c r="X1037" s="131"/>
      <c r="Y1037" s="132"/>
      <c r="Z1037" s="132"/>
      <c r="AA1037" s="95"/>
      <c r="AB1037" s="132"/>
      <c r="AC1037" s="104"/>
      <c r="AD1037" s="104"/>
      <c r="AE1037" s="132"/>
      <c r="AF1037" s="133"/>
      <c r="AG1037" s="132"/>
      <c r="AH1037" s="132"/>
      <c r="AI1037" s="133"/>
      <c r="AJ1037" s="132"/>
      <c r="AK1037" s="104"/>
      <c r="AL1037" s="104"/>
      <c r="AM1037" s="104"/>
      <c r="AN1037" s="132"/>
      <c r="AO1037" s="104"/>
      <c r="AP1037" s="104"/>
      <c r="AQ1037" s="104"/>
      <c r="AR1037" s="104"/>
      <c r="AS1037" s="104"/>
      <c r="AT1037" s="104"/>
      <c r="AU1037" s="104"/>
      <c r="AV1037" s="126"/>
      <c r="AW1037" s="104"/>
      <c r="AX1037" s="134"/>
      <c r="AY1037" s="134"/>
      <c r="AZ1037" s="134"/>
    </row>
    <row r="1038">
      <c r="B1038" s="135"/>
      <c r="D1038" s="38"/>
      <c r="E1038" s="83"/>
      <c r="F1038" s="70"/>
      <c r="G1038" s="71"/>
      <c r="H1038" s="72"/>
      <c r="I1038" s="72"/>
      <c r="J1038" s="72"/>
      <c r="K1038" s="72"/>
      <c r="L1038" s="72"/>
      <c r="M1038" s="72"/>
      <c r="N1038" s="73"/>
      <c r="O1038" s="73"/>
      <c r="P1038" s="73"/>
      <c r="Q1038" s="72"/>
      <c r="R1038" s="128"/>
      <c r="S1038" s="129"/>
      <c r="T1038" s="130"/>
      <c r="U1038" s="129"/>
      <c r="V1038" s="95"/>
      <c r="W1038" s="95"/>
      <c r="X1038" s="131"/>
      <c r="Y1038" s="132"/>
      <c r="Z1038" s="132"/>
      <c r="AA1038" s="95"/>
      <c r="AB1038" s="132"/>
      <c r="AC1038" s="104"/>
      <c r="AD1038" s="104"/>
      <c r="AE1038" s="132"/>
      <c r="AF1038" s="133"/>
      <c r="AG1038" s="132"/>
      <c r="AH1038" s="132"/>
      <c r="AI1038" s="133"/>
      <c r="AJ1038" s="132"/>
      <c r="AK1038" s="104"/>
      <c r="AL1038" s="104"/>
      <c r="AM1038" s="104"/>
      <c r="AN1038" s="132"/>
      <c r="AO1038" s="104"/>
      <c r="AP1038" s="104"/>
      <c r="AQ1038" s="104"/>
      <c r="AR1038" s="104"/>
      <c r="AS1038" s="104"/>
      <c r="AT1038" s="104"/>
      <c r="AU1038" s="104"/>
      <c r="AV1038" s="126"/>
      <c r="AW1038" s="104"/>
      <c r="AX1038" s="134"/>
      <c r="AY1038" s="134"/>
      <c r="AZ1038" s="134"/>
    </row>
    <row r="1039">
      <c r="B1039" s="135"/>
      <c r="D1039" s="38"/>
      <c r="E1039" s="83"/>
      <c r="F1039" s="70"/>
      <c r="G1039" s="71"/>
      <c r="H1039" s="72"/>
      <c r="I1039" s="72"/>
      <c r="J1039" s="72"/>
      <c r="K1039" s="72"/>
      <c r="L1039" s="72"/>
      <c r="M1039" s="72"/>
      <c r="N1039" s="73"/>
      <c r="O1039" s="73"/>
      <c r="P1039" s="73"/>
      <c r="Q1039" s="72"/>
      <c r="R1039" s="128"/>
      <c r="S1039" s="129"/>
      <c r="T1039" s="130"/>
      <c r="U1039" s="129"/>
      <c r="V1039" s="95"/>
      <c r="W1039" s="95"/>
      <c r="X1039" s="131"/>
      <c r="Y1039" s="132"/>
      <c r="Z1039" s="132"/>
      <c r="AA1039" s="95"/>
      <c r="AB1039" s="132"/>
      <c r="AC1039" s="104"/>
      <c r="AD1039" s="104"/>
      <c r="AE1039" s="132"/>
      <c r="AF1039" s="133"/>
      <c r="AG1039" s="132"/>
      <c r="AH1039" s="132"/>
      <c r="AI1039" s="133"/>
      <c r="AJ1039" s="132"/>
      <c r="AK1039" s="104"/>
      <c r="AL1039" s="104"/>
      <c r="AM1039" s="104"/>
      <c r="AN1039" s="132"/>
      <c r="AO1039" s="104"/>
      <c r="AP1039" s="104"/>
      <c r="AQ1039" s="104"/>
      <c r="AR1039" s="104"/>
      <c r="AS1039" s="104"/>
      <c r="AT1039" s="104"/>
      <c r="AU1039" s="104"/>
      <c r="AV1039" s="126"/>
      <c r="AW1039" s="104"/>
      <c r="AX1039" s="134"/>
      <c r="AY1039" s="134"/>
      <c r="AZ1039" s="134"/>
    </row>
    <row r="1040">
      <c r="B1040" s="135"/>
      <c r="D1040" s="38"/>
      <c r="E1040" s="83"/>
      <c r="F1040" s="70"/>
      <c r="G1040" s="71"/>
      <c r="H1040" s="72"/>
      <c r="I1040" s="72"/>
      <c r="J1040" s="72"/>
      <c r="K1040" s="72"/>
      <c r="L1040" s="72"/>
      <c r="M1040" s="72"/>
      <c r="N1040" s="73"/>
      <c r="O1040" s="73"/>
      <c r="P1040" s="73"/>
      <c r="Q1040" s="72"/>
      <c r="R1040" s="128"/>
      <c r="S1040" s="129"/>
      <c r="T1040" s="130"/>
      <c r="U1040" s="129"/>
      <c r="V1040" s="95"/>
      <c r="W1040" s="95"/>
      <c r="X1040" s="131"/>
      <c r="Y1040" s="132"/>
      <c r="Z1040" s="132"/>
      <c r="AA1040" s="95"/>
      <c r="AB1040" s="132"/>
      <c r="AC1040" s="104"/>
      <c r="AD1040" s="104"/>
      <c r="AE1040" s="132"/>
      <c r="AF1040" s="133"/>
      <c r="AG1040" s="132"/>
      <c r="AH1040" s="132"/>
      <c r="AI1040" s="133"/>
      <c r="AJ1040" s="132"/>
      <c r="AK1040" s="104"/>
      <c r="AL1040" s="104"/>
      <c r="AM1040" s="104"/>
      <c r="AN1040" s="132"/>
      <c r="AO1040" s="104"/>
      <c r="AP1040" s="104"/>
      <c r="AQ1040" s="104"/>
      <c r="AR1040" s="104"/>
      <c r="AS1040" s="104"/>
      <c r="AT1040" s="104"/>
      <c r="AU1040" s="104"/>
      <c r="AV1040" s="126"/>
      <c r="AW1040" s="104"/>
      <c r="AX1040" s="134"/>
      <c r="AY1040" s="134"/>
      <c r="AZ1040" s="134"/>
    </row>
    <row r="1041">
      <c r="B1041" s="135"/>
      <c r="D1041" s="38"/>
      <c r="E1041" s="83"/>
      <c r="F1041" s="70"/>
      <c r="G1041" s="71"/>
      <c r="H1041" s="72"/>
      <c r="I1041" s="72"/>
      <c r="J1041" s="72"/>
      <c r="K1041" s="72"/>
      <c r="L1041" s="72"/>
      <c r="M1041" s="72"/>
      <c r="N1041" s="73"/>
      <c r="O1041" s="73"/>
      <c r="P1041" s="73"/>
      <c r="Q1041" s="72"/>
      <c r="R1041" s="128"/>
      <c r="S1041" s="129"/>
      <c r="T1041" s="130"/>
      <c r="U1041" s="129"/>
      <c r="V1041" s="95"/>
      <c r="W1041" s="95"/>
      <c r="X1041" s="131"/>
      <c r="Y1041" s="132"/>
      <c r="Z1041" s="132"/>
      <c r="AA1041" s="95"/>
      <c r="AB1041" s="132"/>
      <c r="AC1041" s="104"/>
      <c r="AD1041" s="104"/>
      <c r="AE1041" s="132"/>
      <c r="AF1041" s="133"/>
      <c r="AG1041" s="132"/>
      <c r="AH1041" s="132"/>
      <c r="AI1041" s="133"/>
      <c r="AJ1041" s="132"/>
      <c r="AK1041" s="104"/>
      <c r="AL1041" s="104"/>
      <c r="AM1041" s="104"/>
      <c r="AN1041" s="132"/>
      <c r="AO1041" s="104"/>
      <c r="AP1041" s="104"/>
      <c r="AQ1041" s="104"/>
      <c r="AR1041" s="104"/>
      <c r="AS1041" s="104"/>
      <c r="AT1041" s="104"/>
      <c r="AU1041" s="104"/>
      <c r="AV1041" s="126"/>
      <c r="AW1041" s="104"/>
      <c r="AX1041" s="134"/>
      <c r="AY1041" s="134"/>
      <c r="AZ1041" s="134"/>
    </row>
    <row r="1042">
      <c r="B1042" s="135"/>
      <c r="D1042" s="38"/>
      <c r="E1042" s="83"/>
      <c r="F1042" s="70"/>
      <c r="G1042" s="71"/>
      <c r="H1042" s="72"/>
      <c r="I1042" s="72"/>
      <c r="J1042" s="72"/>
      <c r="K1042" s="72"/>
      <c r="L1042" s="72"/>
      <c r="M1042" s="72"/>
      <c r="N1042" s="73"/>
      <c r="O1042" s="73"/>
      <c r="P1042" s="73"/>
      <c r="Q1042" s="72"/>
      <c r="R1042" s="128"/>
      <c r="S1042" s="129"/>
      <c r="T1042" s="130"/>
      <c r="U1042" s="129"/>
      <c r="V1042" s="95"/>
      <c r="W1042" s="95"/>
      <c r="X1042" s="131"/>
      <c r="Y1042" s="132"/>
      <c r="Z1042" s="132"/>
      <c r="AA1042" s="95"/>
      <c r="AB1042" s="132"/>
      <c r="AC1042" s="104"/>
      <c r="AD1042" s="104"/>
      <c r="AE1042" s="132"/>
      <c r="AF1042" s="133"/>
      <c r="AG1042" s="132"/>
      <c r="AH1042" s="132"/>
      <c r="AI1042" s="133"/>
      <c r="AJ1042" s="132"/>
      <c r="AK1042" s="104"/>
      <c r="AL1042" s="104"/>
      <c r="AM1042" s="104"/>
      <c r="AN1042" s="132"/>
      <c r="AO1042" s="104"/>
      <c r="AP1042" s="104"/>
      <c r="AQ1042" s="104"/>
      <c r="AR1042" s="104"/>
      <c r="AS1042" s="104"/>
      <c r="AT1042" s="104"/>
      <c r="AU1042" s="104"/>
      <c r="AV1042" s="126"/>
      <c r="AW1042" s="104"/>
      <c r="AX1042" s="134"/>
      <c r="AY1042" s="134"/>
      <c r="AZ1042" s="134"/>
    </row>
    <row r="1043">
      <c r="B1043" s="135"/>
      <c r="D1043" s="38"/>
      <c r="E1043" s="83"/>
      <c r="F1043" s="70"/>
      <c r="G1043" s="71"/>
      <c r="H1043" s="72"/>
      <c r="I1043" s="72"/>
      <c r="J1043" s="72"/>
      <c r="K1043" s="72"/>
      <c r="L1043" s="72"/>
      <c r="M1043" s="72"/>
      <c r="N1043" s="73"/>
      <c r="O1043" s="73"/>
      <c r="P1043" s="73"/>
      <c r="Q1043" s="72"/>
      <c r="R1043" s="128"/>
      <c r="S1043" s="129"/>
      <c r="T1043" s="130"/>
      <c r="U1043" s="129"/>
      <c r="V1043" s="95"/>
      <c r="W1043" s="95"/>
      <c r="X1043" s="131"/>
      <c r="Y1043" s="132"/>
      <c r="Z1043" s="132"/>
      <c r="AA1043" s="95"/>
      <c r="AB1043" s="132"/>
      <c r="AC1043" s="104"/>
      <c r="AD1043" s="104"/>
      <c r="AE1043" s="132"/>
      <c r="AF1043" s="133"/>
      <c r="AG1043" s="132"/>
      <c r="AH1043" s="132"/>
      <c r="AI1043" s="133"/>
      <c r="AJ1043" s="132"/>
      <c r="AK1043" s="104"/>
      <c r="AL1043" s="104"/>
      <c r="AM1043" s="104"/>
      <c r="AN1043" s="132"/>
      <c r="AO1043" s="104"/>
      <c r="AP1043" s="104"/>
      <c r="AQ1043" s="104"/>
      <c r="AR1043" s="104"/>
      <c r="AS1043" s="104"/>
      <c r="AT1043" s="104"/>
      <c r="AU1043" s="104"/>
      <c r="AV1043" s="126"/>
      <c r="AW1043" s="104"/>
      <c r="AX1043" s="134"/>
      <c r="AY1043" s="134"/>
      <c r="AZ1043" s="134"/>
    </row>
    <row r="1044">
      <c r="B1044" s="135"/>
      <c r="D1044" s="38"/>
      <c r="E1044" s="83"/>
      <c r="F1044" s="70"/>
      <c r="G1044" s="71"/>
      <c r="H1044" s="72"/>
      <c r="I1044" s="72"/>
      <c r="J1044" s="72"/>
      <c r="K1044" s="72"/>
      <c r="L1044" s="72"/>
      <c r="M1044" s="72"/>
      <c r="N1044" s="73"/>
      <c r="O1044" s="73"/>
      <c r="P1044" s="73"/>
      <c r="Q1044" s="72"/>
      <c r="R1044" s="128"/>
      <c r="S1044" s="129"/>
      <c r="T1044" s="130"/>
      <c r="U1044" s="129"/>
      <c r="V1044" s="95"/>
      <c r="W1044" s="95"/>
      <c r="X1044" s="131"/>
      <c r="Y1044" s="132"/>
      <c r="Z1044" s="132"/>
      <c r="AA1044" s="95"/>
      <c r="AB1044" s="132"/>
      <c r="AC1044" s="104"/>
      <c r="AD1044" s="104"/>
      <c r="AE1044" s="132"/>
      <c r="AF1044" s="133"/>
      <c r="AG1044" s="132"/>
      <c r="AH1044" s="132"/>
      <c r="AI1044" s="133"/>
      <c r="AJ1044" s="132"/>
      <c r="AK1044" s="104"/>
      <c r="AL1044" s="104"/>
      <c r="AM1044" s="104"/>
      <c r="AN1044" s="132"/>
      <c r="AO1044" s="104"/>
      <c r="AP1044" s="104"/>
      <c r="AQ1044" s="104"/>
      <c r="AR1044" s="104"/>
      <c r="AS1044" s="104"/>
      <c r="AT1044" s="104"/>
      <c r="AU1044" s="104"/>
      <c r="AV1044" s="126"/>
      <c r="AW1044" s="104"/>
      <c r="AX1044" s="134"/>
      <c r="AY1044" s="134"/>
      <c r="AZ1044" s="134"/>
    </row>
    <row r="1045">
      <c r="B1045" s="135"/>
      <c r="D1045" s="38"/>
      <c r="E1045" s="83"/>
      <c r="F1045" s="70"/>
      <c r="G1045" s="71"/>
      <c r="H1045" s="72"/>
      <c r="I1045" s="72"/>
      <c r="J1045" s="72"/>
      <c r="K1045" s="72"/>
      <c r="L1045" s="72"/>
      <c r="M1045" s="72"/>
      <c r="N1045" s="73"/>
      <c r="O1045" s="73"/>
      <c r="P1045" s="73"/>
      <c r="Q1045" s="72"/>
      <c r="R1045" s="128"/>
      <c r="S1045" s="129"/>
      <c r="T1045" s="130"/>
      <c r="U1045" s="129"/>
      <c r="V1045" s="95"/>
      <c r="W1045" s="95"/>
      <c r="X1045" s="131"/>
      <c r="Y1045" s="132"/>
      <c r="Z1045" s="132"/>
      <c r="AA1045" s="95"/>
      <c r="AB1045" s="132"/>
      <c r="AC1045" s="104"/>
      <c r="AD1045" s="104"/>
      <c r="AE1045" s="132"/>
      <c r="AF1045" s="133"/>
      <c r="AG1045" s="132"/>
      <c r="AH1045" s="132"/>
      <c r="AI1045" s="133"/>
      <c r="AJ1045" s="132"/>
      <c r="AK1045" s="104"/>
      <c r="AL1045" s="104"/>
      <c r="AM1045" s="104"/>
      <c r="AN1045" s="132"/>
      <c r="AO1045" s="104"/>
      <c r="AP1045" s="104"/>
      <c r="AQ1045" s="104"/>
      <c r="AR1045" s="104"/>
      <c r="AS1045" s="104"/>
      <c r="AT1045" s="104"/>
      <c r="AU1045" s="104"/>
      <c r="AV1045" s="126"/>
      <c r="AW1045" s="104"/>
      <c r="AX1045" s="134"/>
      <c r="AY1045" s="134"/>
      <c r="AZ1045" s="134"/>
    </row>
    <row r="1046">
      <c r="B1046" s="135"/>
      <c r="D1046" s="38"/>
      <c r="E1046" s="83"/>
      <c r="F1046" s="70"/>
      <c r="G1046" s="71"/>
      <c r="H1046" s="72"/>
      <c r="I1046" s="72"/>
      <c r="J1046" s="72"/>
      <c r="K1046" s="72"/>
      <c r="L1046" s="72"/>
      <c r="M1046" s="72"/>
      <c r="N1046" s="73"/>
      <c r="O1046" s="73"/>
      <c r="P1046" s="73"/>
      <c r="Q1046" s="72"/>
      <c r="R1046" s="128"/>
      <c r="S1046" s="129"/>
      <c r="T1046" s="130"/>
      <c r="U1046" s="129"/>
      <c r="V1046" s="95"/>
      <c r="W1046" s="95"/>
      <c r="X1046" s="131"/>
      <c r="Y1046" s="132"/>
      <c r="Z1046" s="132"/>
      <c r="AA1046" s="95"/>
      <c r="AB1046" s="132"/>
      <c r="AC1046" s="104"/>
      <c r="AD1046" s="104"/>
      <c r="AE1046" s="132"/>
      <c r="AF1046" s="133"/>
      <c r="AG1046" s="132"/>
      <c r="AH1046" s="132"/>
      <c r="AI1046" s="133"/>
      <c r="AJ1046" s="132"/>
      <c r="AK1046" s="104"/>
      <c r="AL1046" s="104"/>
      <c r="AM1046" s="104"/>
      <c r="AN1046" s="132"/>
      <c r="AO1046" s="104"/>
      <c r="AP1046" s="104"/>
      <c r="AQ1046" s="104"/>
      <c r="AR1046" s="104"/>
      <c r="AS1046" s="104"/>
      <c r="AT1046" s="104"/>
      <c r="AU1046" s="104"/>
      <c r="AV1046" s="126"/>
      <c r="AW1046" s="104"/>
      <c r="AX1046" s="134"/>
      <c r="AY1046" s="134"/>
      <c r="AZ1046" s="134"/>
    </row>
    <row r="1047">
      <c r="B1047" s="135"/>
      <c r="D1047" s="38"/>
      <c r="E1047" s="83"/>
      <c r="F1047" s="70"/>
      <c r="G1047" s="71"/>
      <c r="H1047" s="72"/>
      <c r="I1047" s="72"/>
      <c r="J1047" s="72"/>
      <c r="K1047" s="72"/>
      <c r="L1047" s="72"/>
      <c r="M1047" s="72"/>
      <c r="N1047" s="73"/>
      <c r="O1047" s="73"/>
      <c r="P1047" s="73"/>
      <c r="Q1047" s="72"/>
      <c r="R1047" s="128"/>
      <c r="S1047" s="129"/>
      <c r="T1047" s="130"/>
      <c r="U1047" s="129"/>
      <c r="V1047" s="95"/>
      <c r="W1047" s="95"/>
      <c r="X1047" s="131"/>
      <c r="Y1047" s="132"/>
      <c r="Z1047" s="132"/>
      <c r="AA1047" s="95"/>
      <c r="AB1047" s="132"/>
      <c r="AC1047" s="104"/>
      <c r="AD1047" s="104"/>
      <c r="AE1047" s="132"/>
      <c r="AF1047" s="133"/>
      <c r="AG1047" s="132"/>
      <c r="AH1047" s="132"/>
      <c r="AI1047" s="133"/>
      <c r="AJ1047" s="132"/>
      <c r="AK1047" s="104"/>
      <c r="AL1047" s="104"/>
      <c r="AM1047" s="104"/>
      <c r="AN1047" s="132"/>
      <c r="AO1047" s="104"/>
      <c r="AP1047" s="104"/>
      <c r="AQ1047" s="104"/>
      <c r="AR1047" s="104"/>
      <c r="AS1047" s="104"/>
      <c r="AT1047" s="104"/>
      <c r="AU1047" s="104"/>
      <c r="AV1047" s="126"/>
      <c r="AW1047" s="104"/>
      <c r="AX1047" s="134"/>
      <c r="AY1047" s="134"/>
      <c r="AZ1047" s="134"/>
    </row>
    <row r="1048">
      <c r="B1048" s="135"/>
      <c r="D1048" s="38"/>
      <c r="E1048" s="83"/>
      <c r="F1048" s="70"/>
      <c r="G1048" s="71"/>
      <c r="H1048" s="72"/>
      <c r="I1048" s="72"/>
      <c r="J1048" s="72"/>
      <c r="K1048" s="72"/>
      <c r="L1048" s="72"/>
      <c r="M1048" s="72"/>
      <c r="N1048" s="73"/>
      <c r="O1048" s="73"/>
      <c r="P1048" s="73"/>
      <c r="Q1048" s="72"/>
      <c r="R1048" s="128"/>
      <c r="S1048" s="129"/>
      <c r="T1048" s="130"/>
      <c r="U1048" s="129"/>
      <c r="V1048" s="95"/>
      <c r="W1048" s="95"/>
      <c r="X1048" s="131"/>
      <c r="Y1048" s="132"/>
      <c r="Z1048" s="132"/>
      <c r="AA1048" s="95"/>
      <c r="AB1048" s="132"/>
      <c r="AC1048" s="104"/>
      <c r="AD1048" s="104"/>
      <c r="AE1048" s="132"/>
      <c r="AF1048" s="133"/>
      <c r="AG1048" s="132"/>
      <c r="AH1048" s="132"/>
      <c r="AI1048" s="133"/>
      <c r="AJ1048" s="132"/>
      <c r="AK1048" s="104"/>
      <c r="AL1048" s="104"/>
      <c r="AM1048" s="104"/>
      <c r="AN1048" s="132"/>
      <c r="AO1048" s="104"/>
      <c r="AP1048" s="104"/>
      <c r="AQ1048" s="104"/>
      <c r="AR1048" s="104"/>
      <c r="AS1048" s="104"/>
      <c r="AT1048" s="104"/>
      <c r="AU1048" s="104"/>
      <c r="AV1048" s="126"/>
      <c r="AW1048" s="104"/>
      <c r="AX1048" s="134"/>
      <c r="AY1048" s="134"/>
      <c r="AZ1048" s="134"/>
    </row>
    <row r="1049">
      <c r="B1049" s="135"/>
      <c r="D1049" s="38"/>
      <c r="E1049" s="83"/>
      <c r="F1049" s="70"/>
      <c r="G1049" s="71"/>
      <c r="H1049" s="72"/>
      <c r="I1049" s="72"/>
      <c r="J1049" s="72"/>
      <c r="K1049" s="72"/>
      <c r="L1049" s="72"/>
      <c r="M1049" s="72"/>
      <c r="N1049" s="73"/>
      <c r="O1049" s="73"/>
      <c r="P1049" s="73"/>
      <c r="Q1049" s="72"/>
      <c r="R1049" s="128"/>
      <c r="S1049" s="129"/>
      <c r="T1049" s="130"/>
      <c r="U1049" s="129"/>
      <c r="V1049" s="95"/>
      <c r="W1049" s="95"/>
      <c r="X1049" s="131"/>
      <c r="Y1049" s="132"/>
      <c r="Z1049" s="132"/>
      <c r="AA1049" s="95"/>
      <c r="AB1049" s="132"/>
      <c r="AC1049" s="104"/>
      <c r="AD1049" s="104"/>
      <c r="AE1049" s="132"/>
      <c r="AF1049" s="133"/>
      <c r="AG1049" s="132"/>
      <c r="AH1049" s="132"/>
      <c r="AI1049" s="133"/>
      <c r="AJ1049" s="132"/>
      <c r="AK1049" s="104"/>
      <c r="AL1049" s="104"/>
      <c r="AM1049" s="104"/>
      <c r="AN1049" s="132"/>
      <c r="AO1049" s="104"/>
      <c r="AP1049" s="104"/>
      <c r="AQ1049" s="104"/>
      <c r="AR1049" s="104"/>
      <c r="AS1049" s="104"/>
      <c r="AT1049" s="104"/>
      <c r="AU1049" s="104"/>
      <c r="AV1049" s="126"/>
      <c r="AW1049" s="104"/>
      <c r="AX1049" s="134"/>
      <c r="AY1049" s="134"/>
      <c r="AZ1049" s="134"/>
    </row>
    <row r="1050">
      <c r="B1050" s="135"/>
      <c r="D1050" s="38"/>
      <c r="E1050" s="83"/>
      <c r="F1050" s="70"/>
      <c r="G1050" s="71"/>
      <c r="H1050" s="72"/>
      <c r="I1050" s="72"/>
      <c r="J1050" s="72"/>
      <c r="K1050" s="72"/>
      <c r="L1050" s="72"/>
      <c r="M1050" s="72"/>
      <c r="N1050" s="73"/>
      <c r="O1050" s="73"/>
      <c r="P1050" s="73"/>
      <c r="Q1050" s="72"/>
      <c r="R1050" s="128"/>
      <c r="S1050" s="129"/>
      <c r="T1050" s="130"/>
      <c r="U1050" s="129"/>
      <c r="V1050" s="95"/>
      <c r="W1050" s="95"/>
      <c r="X1050" s="131"/>
      <c r="Y1050" s="132"/>
      <c r="Z1050" s="132"/>
      <c r="AA1050" s="95"/>
      <c r="AB1050" s="132"/>
      <c r="AC1050" s="104"/>
      <c r="AD1050" s="104"/>
      <c r="AE1050" s="132"/>
      <c r="AF1050" s="133"/>
      <c r="AG1050" s="132"/>
      <c r="AH1050" s="132"/>
      <c r="AI1050" s="133"/>
      <c r="AJ1050" s="132"/>
      <c r="AK1050" s="104"/>
      <c r="AL1050" s="104"/>
      <c r="AM1050" s="104"/>
      <c r="AN1050" s="132"/>
      <c r="AO1050" s="104"/>
      <c r="AP1050" s="104"/>
      <c r="AQ1050" s="104"/>
      <c r="AR1050" s="104"/>
      <c r="AS1050" s="104"/>
      <c r="AT1050" s="104"/>
      <c r="AU1050" s="104"/>
      <c r="AV1050" s="126"/>
      <c r="AW1050" s="104"/>
      <c r="AX1050" s="134"/>
      <c r="AY1050" s="134"/>
      <c r="AZ1050" s="134"/>
    </row>
    <row r="1051">
      <c r="B1051" s="135"/>
      <c r="D1051" s="38"/>
      <c r="E1051" s="83"/>
      <c r="F1051" s="70"/>
      <c r="G1051" s="71"/>
      <c r="H1051" s="72"/>
      <c r="I1051" s="72"/>
      <c r="J1051" s="72"/>
      <c r="K1051" s="72"/>
      <c r="L1051" s="72"/>
      <c r="M1051" s="72"/>
      <c r="N1051" s="73"/>
      <c r="O1051" s="73"/>
      <c r="P1051" s="73"/>
      <c r="Q1051" s="72"/>
      <c r="R1051" s="128"/>
      <c r="S1051" s="129"/>
      <c r="T1051" s="130"/>
      <c r="U1051" s="129"/>
      <c r="V1051" s="95"/>
      <c r="W1051" s="95"/>
      <c r="X1051" s="131"/>
      <c r="Y1051" s="132"/>
      <c r="Z1051" s="132"/>
      <c r="AA1051" s="95"/>
      <c r="AB1051" s="132"/>
      <c r="AC1051" s="104"/>
      <c r="AD1051" s="104"/>
      <c r="AE1051" s="132"/>
      <c r="AF1051" s="133"/>
      <c r="AG1051" s="132"/>
      <c r="AH1051" s="132"/>
      <c r="AI1051" s="133"/>
      <c r="AJ1051" s="132"/>
      <c r="AK1051" s="104"/>
      <c r="AL1051" s="104"/>
      <c r="AM1051" s="104"/>
      <c r="AN1051" s="132"/>
      <c r="AO1051" s="104"/>
      <c r="AP1051" s="104"/>
      <c r="AQ1051" s="104"/>
      <c r="AR1051" s="104"/>
      <c r="AS1051" s="104"/>
      <c r="AT1051" s="104"/>
      <c r="AU1051" s="104"/>
      <c r="AV1051" s="126"/>
      <c r="AW1051" s="104"/>
      <c r="AX1051" s="134"/>
      <c r="AY1051" s="134"/>
      <c r="AZ1051" s="134"/>
    </row>
    <row r="1052">
      <c r="B1052" s="135"/>
      <c r="D1052" s="38"/>
      <c r="E1052" s="83"/>
      <c r="F1052" s="70"/>
      <c r="G1052" s="71"/>
      <c r="H1052" s="72"/>
      <c r="I1052" s="72"/>
      <c r="J1052" s="72"/>
      <c r="K1052" s="72"/>
      <c r="L1052" s="72"/>
      <c r="M1052" s="72"/>
      <c r="N1052" s="73"/>
      <c r="O1052" s="73"/>
      <c r="P1052" s="73"/>
      <c r="Q1052" s="72"/>
      <c r="R1052" s="128"/>
      <c r="S1052" s="129"/>
      <c r="T1052" s="130"/>
      <c r="U1052" s="129"/>
      <c r="V1052" s="95"/>
      <c r="W1052" s="95"/>
      <c r="X1052" s="131"/>
      <c r="Y1052" s="132"/>
      <c r="Z1052" s="132"/>
      <c r="AA1052" s="95"/>
      <c r="AB1052" s="132"/>
      <c r="AC1052" s="104"/>
      <c r="AD1052" s="104"/>
      <c r="AE1052" s="132"/>
      <c r="AF1052" s="133"/>
      <c r="AG1052" s="132"/>
      <c r="AH1052" s="132"/>
      <c r="AI1052" s="133"/>
      <c r="AJ1052" s="132"/>
      <c r="AK1052" s="104"/>
      <c r="AL1052" s="104"/>
      <c r="AM1052" s="104"/>
      <c r="AN1052" s="132"/>
      <c r="AO1052" s="104"/>
      <c r="AP1052" s="104"/>
      <c r="AQ1052" s="104"/>
      <c r="AR1052" s="104"/>
      <c r="AS1052" s="104"/>
      <c r="AT1052" s="104"/>
      <c r="AU1052" s="104"/>
      <c r="AV1052" s="126"/>
      <c r="AW1052" s="104"/>
      <c r="AX1052" s="134"/>
      <c r="AY1052" s="134"/>
      <c r="AZ1052" s="134"/>
    </row>
    <row r="1053">
      <c r="B1053" s="135"/>
      <c r="D1053" s="38"/>
      <c r="E1053" s="83"/>
      <c r="F1053" s="70"/>
      <c r="G1053" s="71"/>
      <c r="H1053" s="72"/>
      <c r="I1053" s="72"/>
      <c r="J1053" s="72"/>
      <c r="K1053" s="72"/>
      <c r="L1053" s="72"/>
      <c r="M1053" s="72"/>
      <c r="N1053" s="73"/>
      <c r="O1053" s="73"/>
      <c r="P1053" s="73"/>
      <c r="Q1053" s="72"/>
      <c r="R1053" s="128"/>
      <c r="S1053" s="129"/>
      <c r="T1053" s="130"/>
      <c r="U1053" s="129"/>
      <c r="V1053" s="95"/>
      <c r="W1053" s="95"/>
      <c r="X1053" s="131"/>
      <c r="Y1053" s="132"/>
      <c r="Z1053" s="132"/>
      <c r="AA1053" s="95"/>
      <c r="AB1053" s="132"/>
      <c r="AC1053" s="104"/>
      <c r="AD1053" s="104"/>
      <c r="AE1053" s="132"/>
      <c r="AF1053" s="133"/>
      <c r="AG1053" s="132"/>
      <c r="AH1053" s="132"/>
      <c r="AI1053" s="133"/>
      <c r="AJ1053" s="132"/>
      <c r="AK1053" s="104"/>
      <c r="AL1053" s="104"/>
      <c r="AM1053" s="104"/>
      <c r="AN1053" s="132"/>
      <c r="AO1053" s="104"/>
      <c r="AP1053" s="104"/>
      <c r="AQ1053" s="104"/>
      <c r="AR1053" s="104"/>
      <c r="AS1053" s="104"/>
      <c r="AT1053" s="104"/>
      <c r="AU1053" s="104"/>
      <c r="AV1053" s="126"/>
      <c r="AW1053" s="104"/>
      <c r="AX1053" s="134"/>
      <c r="AY1053" s="134"/>
      <c r="AZ1053" s="134"/>
    </row>
    <row r="1054">
      <c r="B1054" s="135"/>
      <c r="D1054" s="38"/>
      <c r="E1054" s="83"/>
      <c r="F1054" s="70"/>
      <c r="G1054" s="71"/>
      <c r="H1054" s="72"/>
      <c r="I1054" s="72"/>
      <c r="J1054" s="72"/>
      <c r="K1054" s="72"/>
      <c r="L1054" s="72"/>
      <c r="M1054" s="72"/>
      <c r="N1054" s="73"/>
      <c r="O1054" s="73"/>
      <c r="P1054" s="73"/>
      <c r="Q1054" s="72"/>
      <c r="R1054" s="128"/>
      <c r="S1054" s="129"/>
      <c r="T1054" s="130"/>
      <c r="U1054" s="129"/>
      <c r="V1054" s="95"/>
      <c r="W1054" s="95"/>
      <c r="X1054" s="131"/>
      <c r="Y1054" s="132"/>
      <c r="Z1054" s="132"/>
      <c r="AA1054" s="95"/>
      <c r="AB1054" s="132"/>
      <c r="AC1054" s="104"/>
      <c r="AD1054" s="104"/>
      <c r="AE1054" s="132"/>
      <c r="AF1054" s="133"/>
      <c r="AG1054" s="132"/>
      <c r="AH1054" s="132"/>
      <c r="AI1054" s="133"/>
      <c r="AJ1054" s="132"/>
      <c r="AK1054" s="104"/>
      <c r="AL1054" s="104"/>
      <c r="AM1054" s="104"/>
      <c r="AN1054" s="132"/>
      <c r="AO1054" s="104"/>
      <c r="AP1054" s="104"/>
      <c r="AQ1054" s="104"/>
      <c r="AR1054" s="104"/>
      <c r="AS1054" s="104"/>
      <c r="AT1054" s="104"/>
      <c r="AU1054" s="104"/>
      <c r="AV1054" s="126"/>
      <c r="AW1054" s="104"/>
      <c r="AX1054" s="134"/>
      <c r="AY1054" s="134"/>
      <c r="AZ1054" s="134"/>
    </row>
    <row r="1055">
      <c r="B1055" s="135"/>
      <c r="D1055" s="38"/>
      <c r="E1055" s="83"/>
      <c r="F1055" s="70"/>
      <c r="G1055" s="71"/>
      <c r="H1055" s="72"/>
      <c r="I1055" s="72"/>
      <c r="J1055" s="72"/>
      <c r="K1055" s="72"/>
      <c r="L1055" s="72"/>
      <c r="M1055" s="72"/>
      <c r="N1055" s="73"/>
      <c r="O1055" s="73"/>
      <c r="P1055" s="73"/>
      <c r="Q1055" s="72"/>
      <c r="R1055" s="128"/>
      <c r="S1055" s="129"/>
      <c r="T1055" s="130"/>
      <c r="U1055" s="129"/>
      <c r="V1055" s="95"/>
      <c r="W1055" s="95"/>
      <c r="X1055" s="131"/>
      <c r="Y1055" s="132"/>
      <c r="Z1055" s="132"/>
      <c r="AA1055" s="95"/>
      <c r="AB1055" s="132"/>
      <c r="AC1055" s="104"/>
      <c r="AD1055" s="104"/>
      <c r="AE1055" s="132"/>
      <c r="AF1055" s="133"/>
      <c r="AG1055" s="132"/>
      <c r="AH1055" s="132"/>
      <c r="AI1055" s="133"/>
      <c r="AJ1055" s="132"/>
      <c r="AK1055" s="104"/>
      <c r="AL1055" s="104"/>
      <c r="AM1055" s="104"/>
      <c r="AN1055" s="132"/>
      <c r="AO1055" s="104"/>
      <c r="AP1055" s="104"/>
      <c r="AQ1055" s="104"/>
      <c r="AR1055" s="104"/>
      <c r="AS1055" s="104"/>
      <c r="AT1055" s="104"/>
      <c r="AU1055" s="104"/>
      <c r="AV1055" s="126"/>
      <c r="AW1055" s="104"/>
      <c r="AX1055" s="134"/>
      <c r="AY1055" s="134"/>
      <c r="AZ1055" s="134"/>
    </row>
    <row r="1056">
      <c r="B1056" s="135"/>
      <c r="D1056" s="38"/>
      <c r="E1056" s="83"/>
      <c r="F1056" s="70"/>
      <c r="G1056" s="71"/>
      <c r="H1056" s="72"/>
      <c r="I1056" s="72"/>
      <c r="J1056" s="72"/>
      <c r="K1056" s="72"/>
      <c r="L1056" s="72"/>
      <c r="M1056" s="72"/>
      <c r="N1056" s="73"/>
      <c r="O1056" s="73"/>
      <c r="P1056" s="73"/>
      <c r="Q1056" s="72"/>
      <c r="R1056" s="128"/>
      <c r="S1056" s="129"/>
      <c r="T1056" s="130"/>
      <c r="U1056" s="129"/>
      <c r="V1056" s="95"/>
      <c r="W1056" s="95"/>
      <c r="X1056" s="131"/>
      <c r="Y1056" s="132"/>
      <c r="Z1056" s="132"/>
      <c r="AA1056" s="95"/>
      <c r="AB1056" s="132"/>
      <c r="AC1056" s="104"/>
      <c r="AD1056" s="104"/>
      <c r="AE1056" s="132"/>
      <c r="AF1056" s="133"/>
      <c r="AG1056" s="132"/>
      <c r="AH1056" s="132"/>
      <c r="AI1056" s="133"/>
      <c r="AJ1056" s="132"/>
      <c r="AK1056" s="104"/>
      <c r="AL1056" s="104"/>
      <c r="AM1056" s="104"/>
      <c r="AN1056" s="132"/>
      <c r="AO1056" s="104"/>
      <c r="AP1056" s="104"/>
      <c r="AQ1056" s="104"/>
      <c r="AR1056" s="104"/>
      <c r="AS1056" s="104"/>
      <c r="AT1056" s="104"/>
      <c r="AU1056" s="104"/>
      <c r="AV1056" s="126"/>
      <c r="AW1056" s="104"/>
      <c r="AX1056" s="134"/>
      <c r="AY1056" s="134"/>
      <c r="AZ1056" s="134"/>
    </row>
    <row r="1057">
      <c r="B1057" s="135"/>
      <c r="D1057" s="38"/>
      <c r="E1057" s="83"/>
      <c r="F1057" s="70"/>
      <c r="G1057" s="71"/>
      <c r="H1057" s="72"/>
      <c r="I1057" s="72"/>
      <c r="J1057" s="72"/>
      <c r="K1057" s="72"/>
      <c r="L1057" s="72"/>
      <c r="M1057" s="72"/>
      <c r="N1057" s="73"/>
      <c r="O1057" s="73"/>
      <c r="P1057" s="73"/>
      <c r="Q1057" s="72"/>
      <c r="R1057" s="128"/>
      <c r="S1057" s="129"/>
      <c r="T1057" s="130"/>
      <c r="U1057" s="129"/>
      <c r="V1057" s="95"/>
      <c r="W1057" s="95"/>
      <c r="X1057" s="131"/>
      <c r="Y1057" s="132"/>
      <c r="Z1057" s="132"/>
      <c r="AA1057" s="95"/>
      <c r="AB1057" s="132"/>
      <c r="AC1057" s="104"/>
      <c r="AD1057" s="104"/>
      <c r="AE1057" s="132"/>
      <c r="AF1057" s="133"/>
      <c r="AG1057" s="132"/>
      <c r="AH1057" s="132"/>
      <c r="AI1057" s="133"/>
      <c r="AJ1057" s="132"/>
      <c r="AK1057" s="104"/>
      <c r="AL1057" s="104"/>
      <c r="AM1057" s="104"/>
      <c r="AN1057" s="132"/>
      <c r="AO1057" s="104"/>
      <c r="AP1057" s="104"/>
      <c r="AQ1057" s="104"/>
      <c r="AR1057" s="104"/>
      <c r="AS1057" s="104"/>
      <c r="AT1057" s="104"/>
      <c r="AU1057" s="104"/>
      <c r="AV1057" s="126"/>
      <c r="AW1057" s="104"/>
      <c r="AX1057" s="134"/>
      <c r="AY1057" s="134"/>
      <c r="AZ1057" s="134"/>
    </row>
    <row r="1058">
      <c r="B1058" s="135"/>
      <c r="D1058" s="38"/>
      <c r="E1058" s="83"/>
      <c r="F1058" s="70"/>
      <c r="G1058" s="71"/>
      <c r="H1058" s="72"/>
      <c r="I1058" s="72"/>
      <c r="J1058" s="72"/>
      <c r="K1058" s="72"/>
      <c r="L1058" s="72"/>
      <c r="M1058" s="72"/>
      <c r="N1058" s="73"/>
      <c r="O1058" s="73"/>
      <c r="P1058" s="73"/>
      <c r="Q1058" s="72"/>
      <c r="R1058" s="128"/>
      <c r="S1058" s="129"/>
      <c r="T1058" s="130"/>
      <c r="U1058" s="129"/>
      <c r="V1058" s="95"/>
      <c r="W1058" s="95"/>
      <c r="X1058" s="131"/>
      <c r="Y1058" s="132"/>
      <c r="Z1058" s="132"/>
      <c r="AA1058" s="95"/>
      <c r="AB1058" s="132"/>
      <c r="AC1058" s="104"/>
      <c r="AD1058" s="104"/>
      <c r="AE1058" s="132"/>
      <c r="AF1058" s="133"/>
      <c r="AG1058" s="132"/>
      <c r="AH1058" s="132"/>
      <c r="AI1058" s="133"/>
      <c r="AJ1058" s="132"/>
      <c r="AK1058" s="104"/>
      <c r="AL1058" s="104"/>
      <c r="AM1058" s="104"/>
      <c r="AN1058" s="132"/>
      <c r="AO1058" s="104"/>
      <c r="AP1058" s="104"/>
      <c r="AQ1058" s="104"/>
      <c r="AR1058" s="104"/>
      <c r="AS1058" s="104"/>
      <c r="AT1058" s="104"/>
      <c r="AU1058" s="104"/>
      <c r="AV1058" s="126"/>
      <c r="AW1058" s="104"/>
      <c r="AX1058" s="134"/>
      <c r="AY1058" s="134"/>
      <c r="AZ1058" s="134"/>
    </row>
    <row r="1059">
      <c r="B1059" s="135"/>
      <c r="D1059" s="38"/>
      <c r="E1059" s="83"/>
      <c r="F1059" s="70"/>
      <c r="G1059" s="71"/>
      <c r="H1059" s="72"/>
      <c r="I1059" s="72"/>
      <c r="J1059" s="72"/>
      <c r="K1059" s="72"/>
      <c r="L1059" s="72"/>
      <c r="M1059" s="72"/>
      <c r="N1059" s="73"/>
      <c r="O1059" s="73"/>
      <c r="P1059" s="73"/>
      <c r="Q1059" s="72"/>
      <c r="R1059" s="128"/>
      <c r="S1059" s="129"/>
      <c r="T1059" s="130"/>
      <c r="U1059" s="129"/>
      <c r="V1059" s="95"/>
      <c r="W1059" s="95"/>
      <c r="X1059" s="131"/>
      <c r="Y1059" s="132"/>
      <c r="Z1059" s="132"/>
      <c r="AA1059" s="95"/>
      <c r="AB1059" s="132"/>
      <c r="AC1059" s="104"/>
      <c r="AD1059" s="104"/>
      <c r="AE1059" s="132"/>
      <c r="AF1059" s="133"/>
      <c r="AG1059" s="132"/>
      <c r="AH1059" s="132"/>
      <c r="AI1059" s="133"/>
      <c r="AJ1059" s="132"/>
      <c r="AK1059" s="104"/>
      <c r="AL1059" s="104"/>
      <c r="AM1059" s="104"/>
      <c r="AN1059" s="132"/>
      <c r="AO1059" s="104"/>
      <c r="AP1059" s="104"/>
      <c r="AQ1059" s="104"/>
      <c r="AR1059" s="104"/>
      <c r="AS1059" s="104"/>
      <c r="AT1059" s="104"/>
      <c r="AU1059" s="104"/>
      <c r="AV1059" s="126"/>
      <c r="AW1059" s="104"/>
      <c r="AX1059" s="134"/>
      <c r="AY1059" s="134"/>
      <c r="AZ1059" s="134"/>
    </row>
    <row r="1060">
      <c r="B1060" s="135"/>
      <c r="D1060" s="38"/>
      <c r="E1060" s="83"/>
      <c r="F1060" s="70"/>
      <c r="G1060" s="71"/>
      <c r="H1060" s="72"/>
      <c r="I1060" s="72"/>
      <c r="J1060" s="72"/>
      <c r="K1060" s="72"/>
      <c r="L1060" s="72"/>
      <c r="M1060" s="72"/>
      <c r="N1060" s="73"/>
      <c r="O1060" s="73"/>
      <c r="P1060" s="73"/>
      <c r="Q1060" s="72"/>
      <c r="R1060" s="128"/>
      <c r="S1060" s="129"/>
      <c r="T1060" s="130"/>
      <c r="U1060" s="129"/>
      <c r="V1060" s="95"/>
      <c r="W1060" s="95"/>
      <c r="X1060" s="131"/>
      <c r="Y1060" s="132"/>
      <c r="Z1060" s="132"/>
      <c r="AA1060" s="95"/>
      <c r="AB1060" s="132"/>
      <c r="AC1060" s="104"/>
      <c r="AD1060" s="104"/>
      <c r="AE1060" s="132"/>
      <c r="AF1060" s="133"/>
      <c r="AG1060" s="132"/>
      <c r="AH1060" s="132"/>
      <c r="AI1060" s="133"/>
      <c r="AJ1060" s="132"/>
      <c r="AK1060" s="104"/>
      <c r="AL1060" s="104"/>
      <c r="AM1060" s="104"/>
      <c r="AN1060" s="132"/>
      <c r="AO1060" s="104"/>
      <c r="AP1060" s="104"/>
      <c r="AQ1060" s="104"/>
      <c r="AR1060" s="104"/>
      <c r="AS1060" s="104"/>
      <c r="AT1060" s="104"/>
      <c r="AU1060" s="104"/>
      <c r="AV1060" s="126"/>
      <c r="AW1060" s="104"/>
      <c r="AX1060" s="134"/>
      <c r="AY1060" s="134"/>
      <c r="AZ1060" s="134"/>
    </row>
    <row r="1061">
      <c r="B1061" s="135"/>
      <c r="D1061" s="38"/>
      <c r="E1061" s="83"/>
      <c r="F1061" s="70"/>
      <c r="G1061" s="71"/>
      <c r="H1061" s="72"/>
      <c r="I1061" s="72"/>
      <c r="J1061" s="72"/>
      <c r="K1061" s="72"/>
      <c r="L1061" s="72"/>
      <c r="M1061" s="72"/>
      <c r="N1061" s="73"/>
      <c r="O1061" s="73"/>
      <c r="P1061" s="73"/>
      <c r="Q1061" s="72"/>
      <c r="R1061" s="128"/>
      <c r="S1061" s="129"/>
      <c r="T1061" s="130"/>
      <c r="U1061" s="129"/>
      <c r="V1061" s="95"/>
      <c r="W1061" s="95"/>
      <c r="X1061" s="131"/>
      <c r="Y1061" s="132"/>
      <c r="Z1061" s="132"/>
      <c r="AA1061" s="95"/>
      <c r="AB1061" s="132"/>
      <c r="AC1061" s="104"/>
      <c r="AD1061" s="104"/>
      <c r="AE1061" s="132"/>
      <c r="AF1061" s="133"/>
      <c r="AG1061" s="132"/>
      <c r="AH1061" s="132"/>
      <c r="AI1061" s="133"/>
      <c r="AJ1061" s="132"/>
      <c r="AK1061" s="104"/>
      <c r="AL1061" s="104"/>
      <c r="AM1061" s="104"/>
      <c r="AN1061" s="132"/>
      <c r="AO1061" s="104"/>
      <c r="AP1061" s="104"/>
      <c r="AQ1061" s="104"/>
      <c r="AR1061" s="104"/>
      <c r="AS1061" s="104"/>
      <c r="AT1061" s="104"/>
      <c r="AU1061" s="104"/>
      <c r="AV1061" s="126"/>
      <c r="AW1061" s="104"/>
      <c r="AX1061" s="134"/>
      <c r="AY1061" s="134"/>
      <c r="AZ1061" s="134"/>
    </row>
    <row r="1062">
      <c r="B1062" s="135"/>
      <c r="D1062" s="38"/>
      <c r="E1062" s="83"/>
      <c r="F1062" s="70"/>
      <c r="G1062" s="71"/>
      <c r="H1062" s="72"/>
      <c r="I1062" s="72"/>
      <c r="J1062" s="72"/>
      <c r="K1062" s="72"/>
      <c r="L1062" s="72"/>
      <c r="M1062" s="72"/>
      <c r="N1062" s="73"/>
      <c r="O1062" s="73"/>
      <c r="P1062" s="73"/>
      <c r="Q1062" s="72"/>
      <c r="R1062" s="128"/>
      <c r="S1062" s="129"/>
      <c r="T1062" s="130"/>
      <c r="U1062" s="129"/>
      <c r="V1062" s="95"/>
      <c r="W1062" s="95"/>
      <c r="X1062" s="131"/>
      <c r="Y1062" s="132"/>
      <c r="Z1062" s="132"/>
      <c r="AA1062" s="95"/>
      <c r="AB1062" s="132"/>
      <c r="AC1062" s="104"/>
      <c r="AD1062" s="104"/>
      <c r="AE1062" s="132"/>
      <c r="AF1062" s="133"/>
      <c r="AG1062" s="132"/>
      <c r="AH1062" s="132"/>
      <c r="AI1062" s="133"/>
      <c r="AJ1062" s="132"/>
      <c r="AK1062" s="104"/>
      <c r="AL1062" s="104"/>
      <c r="AM1062" s="104"/>
      <c r="AN1062" s="132"/>
      <c r="AO1062" s="104"/>
      <c r="AP1062" s="104"/>
      <c r="AQ1062" s="104"/>
      <c r="AR1062" s="104"/>
      <c r="AS1062" s="104"/>
      <c r="AT1062" s="104"/>
      <c r="AU1062" s="104"/>
      <c r="AV1062" s="126"/>
      <c r="AW1062" s="104"/>
      <c r="AX1062" s="134"/>
      <c r="AY1062" s="134"/>
      <c r="AZ1062" s="134"/>
    </row>
    <row r="1063">
      <c r="B1063" s="135"/>
      <c r="D1063" s="38"/>
      <c r="E1063" s="83"/>
      <c r="F1063" s="70"/>
      <c r="G1063" s="71"/>
      <c r="H1063" s="72"/>
      <c r="I1063" s="72"/>
      <c r="J1063" s="72"/>
      <c r="K1063" s="72"/>
      <c r="L1063" s="72"/>
      <c r="M1063" s="72"/>
      <c r="N1063" s="73"/>
      <c r="O1063" s="73"/>
      <c r="P1063" s="73"/>
      <c r="Q1063" s="72"/>
      <c r="R1063" s="128"/>
      <c r="S1063" s="129"/>
      <c r="T1063" s="130"/>
      <c r="U1063" s="129"/>
      <c r="V1063" s="95"/>
      <c r="W1063" s="95"/>
      <c r="X1063" s="131"/>
      <c r="Y1063" s="132"/>
      <c r="Z1063" s="132"/>
      <c r="AA1063" s="95"/>
      <c r="AB1063" s="132"/>
      <c r="AC1063" s="104"/>
      <c r="AD1063" s="104"/>
      <c r="AE1063" s="132"/>
      <c r="AF1063" s="133"/>
      <c r="AG1063" s="132"/>
      <c r="AH1063" s="132"/>
      <c r="AI1063" s="133"/>
      <c r="AJ1063" s="132"/>
      <c r="AK1063" s="104"/>
      <c r="AL1063" s="104"/>
      <c r="AM1063" s="104"/>
      <c r="AN1063" s="132"/>
      <c r="AO1063" s="104"/>
      <c r="AP1063" s="104"/>
      <c r="AQ1063" s="104"/>
      <c r="AR1063" s="104"/>
      <c r="AS1063" s="104"/>
      <c r="AT1063" s="104"/>
      <c r="AU1063" s="104"/>
      <c r="AV1063" s="126"/>
      <c r="AW1063" s="104"/>
      <c r="AX1063" s="134"/>
      <c r="AY1063" s="134"/>
      <c r="AZ1063" s="134"/>
    </row>
    <row r="1064">
      <c r="B1064" s="135"/>
      <c r="D1064" s="38"/>
      <c r="E1064" s="83"/>
      <c r="F1064" s="70"/>
      <c r="G1064" s="71"/>
      <c r="H1064" s="72"/>
      <c r="I1064" s="72"/>
      <c r="J1064" s="72"/>
      <c r="K1064" s="72"/>
      <c r="L1064" s="72"/>
      <c r="M1064" s="72"/>
      <c r="N1064" s="73"/>
      <c r="O1064" s="73"/>
      <c r="P1064" s="73"/>
      <c r="Q1064" s="72"/>
      <c r="R1064" s="128"/>
      <c r="S1064" s="129"/>
      <c r="T1064" s="130"/>
      <c r="U1064" s="129"/>
      <c r="V1064" s="95"/>
      <c r="W1064" s="95"/>
      <c r="X1064" s="131"/>
      <c r="Y1064" s="132"/>
      <c r="Z1064" s="132"/>
      <c r="AA1064" s="95"/>
      <c r="AB1064" s="132"/>
      <c r="AC1064" s="104"/>
      <c r="AD1064" s="104"/>
      <c r="AE1064" s="132"/>
      <c r="AF1064" s="133"/>
      <c r="AG1064" s="132"/>
      <c r="AH1064" s="132"/>
      <c r="AI1064" s="133"/>
      <c r="AJ1064" s="132"/>
      <c r="AK1064" s="104"/>
      <c r="AL1064" s="104"/>
      <c r="AM1064" s="104"/>
      <c r="AN1064" s="132"/>
      <c r="AO1064" s="104"/>
      <c r="AP1064" s="104"/>
      <c r="AQ1064" s="104"/>
      <c r="AR1064" s="104"/>
      <c r="AS1064" s="104"/>
      <c r="AT1064" s="104"/>
      <c r="AU1064" s="104"/>
      <c r="AV1064" s="126"/>
      <c r="AW1064" s="104"/>
      <c r="AX1064" s="134"/>
      <c r="AY1064" s="134"/>
      <c r="AZ1064" s="134"/>
    </row>
    <row r="1065">
      <c r="B1065" s="135"/>
      <c r="D1065" s="38"/>
      <c r="E1065" s="83"/>
      <c r="F1065" s="70"/>
      <c r="G1065" s="71"/>
      <c r="H1065" s="72"/>
      <c r="I1065" s="72"/>
      <c r="J1065" s="72"/>
      <c r="K1065" s="72"/>
      <c r="L1065" s="72"/>
      <c r="M1065" s="72"/>
      <c r="N1065" s="73"/>
      <c r="O1065" s="73"/>
      <c r="P1065" s="73"/>
      <c r="Q1065" s="72"/>
      <c r="R1065" s="128"/>
      <c r="S1065" s="129"/>
      <c r="T1065" s="130"/>
      <c r="U1065" s="129"/>
      <c r="V1065" s="95"/>
      <c r="W1065" s="95"/>
      <c r="X1065" s="131"/>
      <c r="Y1065" s="132"/>
      <c r="Z1065" s="132"/>
      <c r="AA1065" s="95"/>
      <c r="AB1065" s="132"/>
      <c r="AC1065" s="104"/>
      <c r="AD1065" s="104"/>
      <c r="AE1065" s="132"/>
      <c r="AF1065" s="133"/>
      <c r="AG1065" s="132"/>
      <c r="AH1065" s="132"/>
      <c r="AI1065" s="133"/>
      <c r="AJ1065" s="132"/>
      <c r="AK1065" s="104"/>
      <c r="AL1065" s="104"/>
      <c r="AM1065" s="104"/>
      <c r="AN1065" s="132"/>
      <c r="AO1065" s="104"/>
      <c r="AP1065" s="104"/>
      <c r="AQ1065" s="104"/>
      <c r="AR1065" s="104"/>
      <c r="AS1065" s="104"/>
      <c r="AT1065" s="104"/>
      <c r="AU1065" s="104"/>
      <c r="AV1065" s="126"/>
      <c r="AW1065" s="104"/>
      <c r="AX1065" s="134"/>
      <c r="AY1065" s="134"/>
      <c r="AZ1065" s="134"/>
    </row>
    <row r="1066">
      <c r="B1066" s="135"/>
      <c r="D1066" s="38"/>
      <c r="E1066" s="83"/>
      <c r="F1066" s="70"/>
      <c r="G1066" s="71"/>
      <c r="H1066" s="72"/>
      <c r="I1066" s="72"/>
      <c r="J1066" s="72"/>
      <c r="K1066" s="72"/>
      <c r="L1066" s="72"/>
      <c r="M1066" s="72"/>
      <c r="N1066" s="73"/>
      <c r="O1066" s="73"/>
      <c r="P1066" s="73"/>
      <c r="Q1066" s="72"/>
      <c r="R1066" s="128"/>
      <c r="S1066" s="129"/>
      <c r="T1066" s="130"/>
      <c r="U1066" s="129"/>
      <c r="V1066" s="95"/>
      <c r="W1066" s="95"/>
      <c r="X1066" s="131"/>
      <c r="Y1066" s="132"/>
      <c r="Z1066" s="132"/>
      <c r="AA1066" s="95"/>
      <c r="AB1066" s="132"/>
      <c r="AC1066" s="104"/>
      <c r="AD1066" s="104"/>
      <c r="AE1066" s="132"/>
      <c r="AF1066" s="133"/>
      <c r="AG1066" s="132"/>
      <c r="AH1066" s="132"/>
      <c r="AI1066" s="133"/>
      <c r="AJ1066" s="132"/>
      <c r="AK1066" s="104"/>
      <c r="AL1066" s="104"/>
      <c r="AM1066" s="104"/>
      <c r="AN1066" s="132"/>
      <c r="AO1066" s="104"/>
      <c r="AP1066" s="104"/>
      <c r="AQ1066" s="104"/>
      <c r="AR1066" s="104"/>
      <c r="AS1066" s="104"/>
      <c r="AT1066" s="104"/>
      <c r="AU1066" s="104"/>
      <c r="AV1066" s="126"/>
      <c r="AW1066" s="104"/>
      <c r="AX1066" s="134"/>
      <c r="AY1066" s="134"/>
      <c r="AZ1066" s="134"/>
    </row>
    <row r="1067">
      <c r="B1067" s="135"/>
      <c r="D1067" s="38"/>
      <c r="E1067" s="83"/>
      <c r="F1067" s="70"/>
      <c r="G1067" s="71"/>
      <c r="H1067" s="72"/>
      <c r="I1067" s="72"/>
      <c r="J1067" s="72"/>
      <c r="K1067" s="72"/>
      <c r="L1067" s="72"/>
      <c r="M1067" s="72"/>
      <c r="N1067" s="73"/>
      <c r="O1067" s="73"/>
      <c r="P1067" s="73"/>
      <c r="Q1067" s="72"/>
      <c r="R1067" s="128"/>
      <c r="S1067" s="129"/>
      <c r="T1067" s="130"/>
      <c r="U1067" s="129"/>
      <c r="V1067" s="95"/>
      <c r="W1067" s="95"/>
      <c r="X1067" s="131"/>
      <c r="Y1067" s="132"/>
      <c r="Z1067" s="132"/>
      <c r="AA1067" s="95"/>
      <c r="AB1067" s="132"/>
      <c r="AC1067" s="104"/>
      <c r="AD1067" s="104"/>
      <c r="AE1067" s="132"/>
      <c r="AF1067" s="133"/>
      <c r="AG1067" s="132"/>
      <c r="AH1067" s="132"/>
      <c r="AI1067" s="133"/>
      <c r="AJ1067" s="132"/>
      <c r="AK1067" s="104"/>
      <c r="AL1067" s="104"/>
      <c r="AM1067" s="104"/>
      <c r="AN1067" s="132"/>
      <c r="AO1067" s="104"/>
      <c r="AP1067" s="104"/>
      <c r="AQ1067" s="104"/>
      <c r="AR1067" s="104"/>
      <c r="AS1067" s="104"/>
      <c r="AT1067" s="104"/>
      <c r="AU1067" s="104"/>
      <c r="AV1067" s="126"/>
      <c r="AW1067" s="104"/>
      <c r="AX1067" s="134"/>
      <c r="AY1067" s="134"/>
      <c r="AZ1067" s="134"/>
    </row>
    <row r="1068">
      <c r="B1068" s="135"/>
      <c r="D1068" s="38"/>
      <c r="E1068" s="83"/>
      <c r="F1068" s="70"/>
      <c r="G1068" s="71"/>
      <c r="H1068" s="72"/>
      <c r="I1068" s="72"/>
      <c r="J1068" s="72"/>
      <c r="K1068" s="72"/>
      <c r="L1068" s="72"/>
      <c r="M1068" s="72"/>
      <c r="N1068" s="73"/>
      <c r="O1068" s="73"/>
      <c r="P1068" s="73"/>
      <c r="Q1068" s="72"/>
      <c r="R1068" s="128"/>
      <c r="S1068" s="129"/>
      <c r="T1068" s="130"/>
      <c r="U1068" s="129"/>
      <c r="V1068" s="95"/>
      <c r="W1068" s="95"/>
      <c r="X1068" s="131"/>
      <c r="Y1068" s="132"/>
      <c r="Z1068" s="132"/>
      <c r="AA1068" s="95"/>
      <c r="AB1068" s="132"/>
      <c r="AC1068" s="104"/>
      <c r="AD1068" s="104"/>
      <c r="AE1068" s="132"/>
      <c r="AF1068" s="133"/>
      <c r="AG1068" s="132"/>
      <c r="AH1068" s="132"/>
      <c r="AI1068" s="133"/>
      <c r="AJ1068" s="132"/>
      <c r="AK1068" s="104"/>
      <c r="AL1068" s="104"/>
      <c r="AM1068" s="104"/>
      <c r="AN1068" s="132"/>
      <c r="AO1068" s="104"/>
      <c r="AP1068" s="104"/>
      <c r="AQ1068" s="104"/>
      <c r="AR1068" s="104"/>
      <c r="AS1068" s="104"/>
      <c r="AT1068" s="104"/>
      <c r="AU1068" s="104"/>
      <c r="AV1068" s="126"/>
      <c r="AW1068" s="104"/>
      <c r="AX1068" s="134"/>
      <c r="AY1068" s="134"/>
      <c r="AZ1068" s="134"/>
    </row>
    <row r="1069">
      <c r="B1069" s="135"/>
      <c r="D1069" s="38"/>
      <c r="E1069" s="83"/>
      <c r="F1069" s="70"/>
      <c r="G1069" s="71"/>
      <c r="H1069" s="72"/>
      <c r="I1069" s="72"/>
      <c r="J1069" s="72"/>
      <c r="K1069" s="72"/>
      <c r="L1069" s="72"/>
      <c r="M1069" s="72"/>
      <c r="N1069" s="73"/>
      <c r="O1069" s="73"/>
      <c r="P1069" s="73"/>
      <c r="Q1069" s="72"/>
      <c r="R1069" s="128"/>
      <c r="S1069" s="129"/>
      <c r="T1069" s="130"/>
      <c r="U1069" s="129"/>
      <c r="V1069" s="95"/>
      <c r="W1069" s="95"/>
      <c r="X1069" s="131"/>
      <c r="Y1069" s="132"/>
      <c r="Z1069" s="132"/>
      <c r="AA1069" s="95"/>
      <c r="AB1069" s="132"/>
      <c r="AC1069" s="104"/>
      <c r="AD1069" s="104"/>
      <c r="AE1069" s="132"/>
      <c r="AF1069" s="133"/>
      <c r="AG1069" s="132"/>
      <c r="AH1069" s="132"/>
      <c r="AI1069" s="133"/>
      <c r="AJ1069" s="132"/>
      <c r="AK1069" s="104"/>
      <c r="AL1069" s="104"/>
      <c r="AM1069" s="104"/>
      <c r="AN1069" s="132"/>
      <c r="AO1069" s="104"/>
      <c r="AP1069" s="104"/>
      <c r="AQ1069" s="104"/>
      <c r="AR1069" s="104"/>
      <c r="AS1069" s="104"/>
      <c r="AT1069" s="104"/>
      <c r="AU1069" s="104"/>
      <c r="AV1069" s="126"/>
      <c r="AW1069" s="104"/>
      <c r="AX1069" s="134"/>
      <c r="AY1069" s="134"/>
      <c r="AZ1069" s="134"/>
    </row>
    <row r="1070">
      <c r="B1070" s="135"/>
      <c r="D1070" s="38"/>
      <c r="E1070" s="83"/>
      <c r="F1070" s="70"/>
      <c r="G1070" s="71"/>
      <c r="H1070" s="72"/>
      <c r="I1070" s="72"/>
      <c r="J1070" s="72"/>
      <c r="K1070" s="72"/>
      <c r="L1070" s="72"/>
      <c r="M1070" s="72"/>
      <c r="N1070" s="73"/>
      <c r="O1070" s="73"/>
      <c r="P1070" s="73"/>
      <c r="Q1070" s="72"/>
      <c r="R1070" s="128"/>
      <c r="S1070" s="129"/>
      <c r="T1070" s="130"/>
      <c r="U1070" s="129"/>
      <c r="V1070" s="95"/>
      <c r="W1070" s="95"/>
      <c r="X1070" s="131"/>
      <c r="Y1070" s="132"/>
      <c r="Z1070" s="132"/>
      <c r="AA1070" s="95"/>
      <c r="AB1070" s="132"/>
      <c r="AC1070" s="104"/>
      <c r="AD1070" s="104"/>
      <c r="AE1070" s="132"/>
      <c r="AF1070" s="133"/>
      <c r="AG1070" s="132"/>
      <c r="AH1070" s="132"/>
      <c r="AI1070" s="133"/>
      <c r="AJ1070" s="132"/>
      <c r="AK1070" s="104"/>
      <c r="AL1070" s="104"/>
      <c r="AM1070" s="104"/>
      <c r="AN1070" s="132"/>
      <c r="AO1070" s="104"/>
      <c r="AP1070" s="104"/>
      <c r="AQ1070" s="104"/>
      <c r="AR1070" s="104"/>
      <c r="AS1070" s="104"/>
      <c r="AT1070" s="104"/>
      <c r="AU1070" s="104"/>
      <c r="AV1070" s="126"/>
      <c r="AW1070" s="104"/>
      <c r="AX1070" s="134"/>
      <c r="AY1070" s="134"/>
      <c r="AZ1070" s="134"/>
    </row>
    <row r="1071">
      <c r="B1071" s="135"/>
      <c r="D1071" s="38"/>
      <c r="E1071" s="83"/>
      <c r="F1071" s="70"/>
      <c r="G1071" s="71"/>
      <c r="H1071" s="72"/>
      <c r="I1071" s="72"/>
      <c r="J1071" s="72"/>
      <c r="K1071" s="72"/>
      <c r="L1071" s="72"/>
      <c r="M1071" s="72"/>
      <c r="N1071" s="73"/>
      <c r="O1071" s="73"/>
      <c r="P1071" s="73"/>
      <c r="Q1071" s="72"/>
      <c r="R1071" s="128"/>
      <c r="S1071" s="129"/>
      <c r="T1071" s="130"/>
      <c r="U1071" s="129"/>
      <c r="V1071" s="95"/>
      <c r="W1071" s="95"/>
      <c r="X1071" s="131"/>
      <c r="Y1071" s="132"/>
      <c r="Z1071" s="132"/>
      <c r="AA1071" s="95"/>
      <c r="AB1071" s="132"/>
      <c r="AC1071" s="104"/>
      <c r="AD1071" s="104"/>
      <c r="AE1071" s="132"/>
      <c r="AF1071" s="133"/>
      <c r="AG1071" s="132"/>
      <c r="AH1071" s="132"/>
      <c r="AI1071" s="133"/>
      <c r="AJ1071" s="132"/>
      <c r="AK1071" s="104"/>
      <c r="AL1071" s="104"/>
      <c r="AM1071" s="104"/>
      <c r="AN1071" s="132"/>
      <c r="AO1071" s="104"/>
      <c r="AP1071" s="104"/>
      <c r="AQ1071" s="104"/>
      <c r="AR1071" s="104"/>
      <c r="AS1071" s="104"/>
      <c r="AT1071" s="104"/>
      <c r="AU1071" s="104"/>
      <c r="AV1071" s="126"/>
      <c r="AW1071" s="104"/>
      <c r="AX1071" s="134"/>
      <c r="AY1071" s="134"/>
      <c r="AZ1071" s="134"/>
    </row>
    <row r="1072">
      <c r="B1072" s="135"/>
      <c r="D1072" s="38"/>
      <c r="E1072" s="83"/>
      <c r="F1072" s="70"/>
      <c r="G1072" s="71"/>
      <c r="H1072" s="72"/>
      <c r="I1072" s="72"/>
      <c r="J1072" s="72"/>
      <c r="K1072" s="72"/>
      <c r="L1072" s="72"/>
      <c r="M1072" s="72"/>
      <c r="N1072" s="73"/>
      <c r="O1072" s="73"/>
      <c r="P1072" s="73"/>
      <c r="Q1072" s="72"/>
      <c r="R1072" s="128"/>
      <c r="S1072" s="129"/>
      <c r="T1072" s="130"/>
      <c r="U1072" s="129"/>
      <c r="V1072" s="95"/>
      <c r="W1072" s="95"/>
      <c r="X1072" s="131"/>
      <c r="Y1072" s="132"/>
      <c r="Z1072" s="132"/>
      <c r="AA1072" s="95"/>
      <c r="AB1072" s="132"/>
      <c r="AC1072" s="104"/>
      <c r="AD1072" s="104"/>
      <c r="AE1072" s="132"/>
      <c r="AF1072" s="133"/>
      <c r="AG1072" s="132"/>
      <c r="AH1072" s="132"/>
      <c r="AI1072" s="133"/>
      <c r="AJ1072" s="132"/>
      <c r="AK1072" s="104"/>
      <c r="AL1072" s="104"/>
      <c r="AM1072" s="104"/>
      <c r="AN1072" s="132"/>
      <c r="AO1072" s="104"/>
      <c r="AP1072" s="104"/>
      <c r="AQ1072" s="104"/>
      <c r="AR1072" s="104"/>
      <c r="AS1072" s="104"/>
      <c r="AT1072" s="104"/>
      <c r="AU1072" s="104"/>
      <c r="AV1072" s="126"/>
      <c r="AW1072" s="104"/>
      <c r="AX1072" s="134"/>
      <c r="AY1072" s="134"/>
      <c r="AZ1072" s="134"/>
    </row>
    <row r="1073">
      <c r="B1073" s="135"/>
      <c r="D1073" s="38"/>
      <c r="E1073" s="83"/>
      <c r="F1073" s="70"/>
      <c r="G1073" s="71"/>
      <c r="H1073" s="72"/>
      <c r="I1073" s="72"/>
      <c r="J1073" s="72"/>
      <c r="K1073" s="72"/>
      <c r="L1073" s="72"/>
      <c r="M1073" s="72"/>
      <c r="N1073" s="73"/>
      <c r="O1073" s="73"/>
      <c r="P1073" s="73"/>
      <c r="Q1073" s="72"/>
      <c r="R1073" s="128"/>
      <c r="S1073" s="129"/>
      <c r="T1073" s="130"/>
      <c r="U1073" s="129"/>
      <c r="V1073" s="95"/>
      <c r="W1073" s="95"/>
      <c r="X1073" s="131"/>
      <c r="Y1073" s="132"/>
      <c r="Z1073" s="132"/>
      <c r="AA1073" s="95"/>
      <c r="AB1073" s="132"/>
      <c r="AC1073" s="104"/>
      <c r="AD1073" s="104"/>
      <c r="AE1073" s="132"/>
      <c r="AF1073" s="133"/>
      <c r="AG1073" s="132"/>
      <c r="AH1073" s="132"/>
      <c r="AI1073" s="133"/>
      <c r="AJ1073" s="132"/>
      <c r="AK1073" s="104"/>
      <c r="AL1073" s="104"/>
      <c r="AM1073" s="104"/>
      <c r="AN1073" s="132"/>
      <c r="AO1073" s="104"/>
      <c r="AP1073" s="104"/>
      <c r="AQ1073" s="104"/>
      <c r="AR1073" s="104"/>
      <c r="AS1073" s="104"/>
      <c r="AT1073" s="104"/>
      <c r="AU1073" s="104"/>
      <c r="AV1073" s="126"/>
      <c r="AW1073" s="104"/>
      <c r="AX1073" s="134"/>
      <c r="AY1073" s="134"/>
      <c r="AZ1073" s="134"/>
    </row>
    <row r="1074">
      <c r="B1074" s="135"/>
      <c r="D1074" s="38"/>
      <c r="E1074" s="83"/>
      <c r="F1074" s="70"/>
      <c r="G1074" s="71"/>
      <c r="H1074" s="72"/>
      <c r="I1074" s="72"/>
      <c r="J1074" s="72"/>
      <c r="K1074" s="72"/>
      <c r="L1074" s="72"/>
      <c r="M1074" s="72"/>
      <c r="N1074" s="73"/>
      <c r="O1074" s="73"/>
      <c r="P1074" s="73"/>
      <c r="Q1074" s="72"/>
      <c r="R1074" s="128"/>
      <c r="S1074" s="129"/>
      <c r="T1074" s="130"/>
      <c r="U1074" s="129"/>
      <c r="V1074" s="95"/>
      <c r="W1074" s="95"/>
      <c r="X1074" s="131"/>
      <c r="Y1074" s="132"/>
      <c r="Z1074" s="132"/>
      <c r="AA1074" s="95"/>
      <c r="AB1074" s="132"/>
      <c r="AC1074" s="104"/>
      <c r="AD1074" s="104"/>
      <c r="AE1074" s="132"/>
      <c r="AF1074" s="133"/>
      <c r="AG1074" s="132"/>
      <c r="AH1074" s="132"/>
      <c r="AI1074" s="133"/>
      <c r="AJ1074" s="132"/>
      <c r="AK1074" s="104"/>
      <c r="AL1074" s="104"/>
      <c r="AM1074" s="104"/>
      <c r="AN1074" s="132"/>
      <c r="AO1074" s="104"/>
      <c r="AP1074" s="104"/>
      <c r="AQ1074" s="104"/>
      <c r="AR1074" s="104"/>
      <c r="AS1074" s="104"/>
      <c r="AT1074" s="104"/>
      <c r="AU1074" s="104"/>
      <c r="AV1074" s="126"/>
      <c r="AW1074" s="104"/>
      <c r="AX1074" s="134"/>
      <c r="AY1074" s="134"/>
      <c r="AZ1074" s="134"/>
    </row>
    <row r="1075">
      <c r="B1075" s="135"/>
      <c r="D1075" s="38"/>
      <c r="E1075" s="83"/>
      <c r="F1075" s="70"/>
      <c r="G1075" s="71"/>
      <c r="H1075" s="72"/>
      <c r="I1075" s="72"/>
      <c r="J1075" s="72"/>
      <c r="K1075" s="72"/>
      <c r="L1075" s="72"/>
      <c r="M1075" s="72"/>
      <c r="N1075" s="73"/>
      <c r="O1075" s="73"/>
      <c r="P1075" s="73"/>
      <c r="Q1075" s="72"/>
      <c r="R1075" s="128"/>
      <c r="S1075" s="129"/>
      <c r="T1075" s="130"/>
      <c r="U1075" s="129"/>
      <c r="V1075" s="95"/>
      <c r="W1075" s="95"/>
      <c r="X1075" s="131"/>
      <c r="Y1075" s="132"/>
      <c r="Z1075" s="132"/>
      <c r="AA1075" s="95"/>
      <c r="AB1075" s="132"/>
      <c r="AC1075" s="104"/>
      <c r="AD1075" s="104"/>
      <c r="AE1075" s="132"/>
      <c r="AF1075" s="133"/>
      <c r="AG1075" s="132"/>
      <c r="AH1075" s="132"/>
      <c r="AI1075" s="133"/>
      <c r="AJ1075" s="132"/>
      <c r="AK1075" s="104"/>
      <c r="AL1075" s="104"/>
      <c r="AM1075" s="104"/>
      <c r="AN1075" s="132"/>
      <c r="AO1075" s="104"/>
      <c r="AP1075" s="104"/>
      <c r="AQ1075" s="104"/>
      <c r="AR1075" s="104"/>
      <c r="AS1075" s="104"/>
      <c r="AT1075" s="104"/>
      <c r="AU1075" s="104"/>
      <c r="AV1075" s="126"/>
      <c r="AW1075" s="104"/>
      <c r="AX1075" s="134"/>
      <c r="AY1075" s="134"/>
      <c r="AZ1075" s="134"/>
    </row>
    <row r="1076">
      <c r="B1076" s="135"/>
      <c r="D1076" s="38"/>
      <c r="E1076" s="83"/>
      <c r="F1076" s="70"/>
      <c r="G1076" s="71"/>
      <c r="H1076" s="72"/>
      <c r="I1076" s="72"/>
      <c r="J1076" s="72"/>
      <c r="K1076" s="72"/>
      <c r="L1076" s="72"/>
      <c r="M1076" s="72"/>
      <c r="N1076" s="73"/>
      <c r="O1076" s="73"/>
      <c r="P1076" s="73"/>
      <c r="Q1076" s="72"/>
      <c r="R1076" s="128"/>
      <c r="S1076" s="129"/>
      <c r="T1076" s="130"/>
      <c r="U1076" s="129"/>
      <c r="V1076" s="95"/>
      <c r="W1076" s="95"/>
      <c r="X1076" s="131"/>
      <c r="Y1076" s="132"/>
      <c r="Z1076" s="132"/>
      <c r="AA1076" s="95"/>
      <c r="AB1076" s="132"/>
      <c r="AC1076" s="104"/>
      <c r="AD1076" s="104"/>
      <c r="AE1076" s="132"/>
      <c r="AF1076" s="133"/>
      <c r="AG1076" s="132"/>
      <c r="AH1076" s="132"/>
      <c r="AI1076" s="133"/>
      <c r="AJ1076" s="132"/>
      <c r="AK1076" s="104"/>
      <c r="AL1076" s="104"/>
      <c r="AM1076" s="104"/>
      <c r="AN1076" s="132"/>
      <c r="AO1076" s="104"/>
      <c r="AP1076" s="104"/>
      <c r="AQ1076" s="104"/>
      <c r="AR1076" s="104"/>
      <c r="AS1076" s="104"/>
      <c r="AT1076" s="104"/>
      <c r="AU1076" s="104"/>
      <c r="AV1076" s="126"/>
      <c r="AW1076" s="104"/>
      <c r="AX1076" s="134"/>
      <c r="AY1076" s="134"/>
      <c r="AZ1076" s="134"/>
    </row>
    <row r="1077">
      <c r="B1077" s="135"/>
      <c r="D1077" s="38"/>
      <c r="E1077" s="83"/>
      <c r="F1077" s="70"/>
      <c r="G1077" s="71"/>
      <c r="H1077" s="72"/>
      <c r="I1077" s="72"/>
      <c r="J1077" s="72"/>
      <c r="K1077" s="72"/>
      <c r="L1077" s="72"/>
      <c r="M1077" s="72"/>
      <c r="N1077" s="73"/>
      <c r="O1077" s="73"/>
      <c r="P1077" s="73"/>
      <c r="Q1077" s="72"/>
      <c r="R1077" s="128"/>
      <c r="S1077" s="129"/>
      <c r="T1077" s="130"/>
      <c r="U1077" s="129"/>
      <c r="V1077" s="95"/>
      <c r="W1077" s="95"/>
      <c r="X1077" s="131"/>
      <c r="Y1077" s="132"/>
      <c r="Z1077" s="132"/>
      <c r="AA1077" s="95"/>
      <c r="AB1077" s="132"/>
      <c r="AC1077" s="104"/>
      <c r="AD1077" s="104"/>
      <c r="AE1077" s="132"/>
      <c r="AF1077" s="133"/>
      <c r="AG1077" s="132"/>
      <c r="AH1077" s="132"/>
      <c r="AI1077" s="133"/>
      <c r="AJ1077" s="132"/>
      <c r="AK1077" s="104"/>
      <c r="AL1077" s="104"/>
      <c r="AM1077" s="104"/>
      <c r="AN1077" s="132"/>
      <c r="AO1077" s="104"/>
      <c r="AP1077" s="104"/>
      <c r="AQ1077" s="104"/>
      <c r="AR1077" s="104"/>
      <c r="AS1077" s="104"/>
      <c r="AT1077" s="104"/>
      <c r="AU1077" s="104"/>
      <c r="AV1077" s="126"/>
      <c r="AW1077" s="104"/>
      <c r="AX1077" s="134"/>
      <c r="AY1077" s="134"/>
      <c r="AZ1077" s="134"/>
    </row>
    <row r="1078">
      <c r="B1078" s="135"/>
      <c r="D1078" s="38"/>
      <c r="E1078" s="83"/>
      <c r="F1078" s="70"/>
      <c r="G1078" s="71"/>
      <c r="H1078" s="72"/>
      <c r="I1078" s="72"/>
      <c r="J1078" s="72"/>
      <c r="K1078" s="72"/>
      <c r="L1078" s="72"/>
      <c r="M1078" s="72"/>
      <c r="N1078" s="73"/>
      <c r="O1078" s="73"/>
      <c r="P1078" s="73"/>
      <c r="Q1078" s="72"/>
      <c r="R1078" s="128"/>
      <c r="S1078" s="129"/>
      <c r="T1078" s="130"/>
      <c r="U1078" s="129"/>
      <c r="V1078" s="95"/>
      <c r="W1078" s="95"/>
      <c r="X1078" s="131"/>
      <c r="Y1078" s="132"/>
      <c r="Z1078" s="132"/>
      <c r="AA1078" s="95"/>
      <c r="AB1078" s="132"/>
      <c r="AC1078" s="104"/>
      <c r="AD1078" s="104"/>
      <c r="AE1078" s="132"/>
      <c r="AF1078" s="133"/>
      <c r="AG1078" s="132"/>
      <c r="AH1078" s="132"/>
      <c r="AI1078" s="133"/>
      <c r="AJ1078" s="132"/>
      <c r="AK1078" s="104"/>
      <c r="AL1078" s="104"/>
      <c r="AM1078" s="104"/>
      <c r="AN1078" s="132"/>
      <c r="AO1078" s="104"/>
      <c r="AP1078" s="104"/>
      <c r="AQ1078" s="104"/>
      <c r="AR1078" s="104"/>
      <c r="AS1078" s="104"/>
      <c r="AT1078" s="104"/>
      <c r="AU1078" s="104"/>
      <c r="AV1078" s="126"/>
      <c r="AW1078" s="104"/>
      <c r="AX1078" s="134"/>
      <c r="AY1078" s="134"/>
      <c r="AZ1078" s="134"/>
    </row>
    <row r="1079">
      <c r="B1079" s="135"/>
      <c r="D1079" s="38"/>
      <c r="E1079" s="83"/>
      <c r="F1079" s="70"/>
      <c r="G1079" s="71"/>
      <c r="H1079" s="72"/>
      <c r="I1079" s="72"/>
      <c r="J1079" s="72"/>
      <c r="K1079" s="72"/>
      <c r="L1079" s="72"/>
      <c r="M1079" s="72"/>
      <c r="N1079" s="73"/>
      <c r="O1079" s="73"/>
      <c r="P1079" s="73"/>
      <c r="Q1079" s="72"/>
      <c r="R1079" s="128"/>
      <c r="S1079" s="129"/>
      <c r="T1079" s="130"/>
      <c r="U1079" s="129"/>
      <c r="V1079" s="95"/>
      <c r="W1079" s="95"/>
      <c r="X1079" s="131"/>
      <c r="Y1079" s="132"/>
      <c r="Z1079" s="132"/>
      <c r="AA1079" s="95"/>
      <c r="AB1079" s="132"/>
      <c r="AC1079" s="104"/>
      <c r="AD1079" s="104"/>
      <c r="AE1079" s="132"/>
      <c r="AF1079" s="133"/>
      <c r="AG1079" s="132"/>
      <c r="AH1079" s="132"/>
      <c r="AI1079" s="133"/>
      <c r="AJ1079" s="132"/>
      <c r="AK1079" s="104"/>
      <c r="AL1079" s="104"/>
      <c r="AM1079" s="104"/>
      <c r="AN1079" s="132"/>
      <c r="AO1079" s="104"/>
      <c r="AP1079" s="104"/>
      <c r="AQ1079" s="104"/>
      <c r="AR1079" s="104"/>
      <c r="AS1079" s="104"/>
      <c r="AT1079" s="104"/>
      <c r="AU1079" s="104"/>
      <c r="AV1079" s="126"/>
      <c r="AW1079" s="104"/>
      <c r="AX1079" s="134"/>
      <c r="AY1079" s="134"/>
      <c r="AZ1079" s="134"/>
    </row>
    <row r="1080">
      <c r="B1080" s="135"/>
      <c r="D1080" s="38"/>
      <c r="E1080" s="83"/>
      <c r="F1080" s="70"/>
      <c r="G1080" s="71"/>
      <c r="H1080" s="72"/>
      <c r="I1080" s="72"/>
      <c r="J1080" s="72"/>
      <c r="K1080" s="72"/>
      <c r="L1080" s="72"/>
      <c r="M1080" s="72"/>
      <c r="N1080" s="73"/>
      <c r="O1080" s="73"/>
      <c r="P1080" s="73"/>
      <c r="Q1080" s="72"/>
      <c r="R1080" s="128"/>
      <c r="S1080" s="129"/>
      <c r="T1080" s="130"/>
      <c r="U1080" s="129"/>
      <c r="V1080" s="95"/>
      <c r="W1080" s="95"/>
      <c r="X1080" s="131"/>
      <c r="Y1080" s="132"/>
      <c r="Z1080" s="132"/>
      <c r="AA1080" s="95"/>
      <c r="AB1080" s="132"/>
      <c r="AC1080" s="104"/>
      <c r="AD1080" s="104"/>
      <c r="AE1080" s="132"/>
      <c r="AF1080" s="133"/>
      <c r="AG1080" s="132"/>
      <c r="AH1080" s="132"/>
      <c r="AI1080" s="133"/>
      <c r="AJ1080" s="132"/>
      <c r="AK1080" s="104"/>
      <c r="AL1080" s="104"/>
      <c r="AM1080" s="104"/>
      <c r="AN1080" s="132"/>
      <c r="AO1080" s="104"/>
      <c r="AP1080" s="104"/>
      <c r="AQ1080" s="104"/>
      <c r="AR1080" s="104"/>
      <c r="AS1080" s="104"/>
      <c r="AT1080" s="104"/>
      <c r="AU1080" s="104"/>
      <c r="AV1080" s="126"/>
      <c r="AW1080" s="104"/>
      <c r="AX1080" s="134"/>
      <c r="AY1080" s="134"/>
      <c r="AZ1080" s="134"/>
    </row>
    <row r="1081">
      <c r="B1081" s="135"/>
      <c r="D1081" s="38"/>
      <c r="E1081" s="83"/>
      <c r="F1081" s="70"/>
      <c r="G1081" s="71"/>
      <c r="H1081" s="72"/>
      <c r="I1081" s="72"/>
      <c r="J1081" s="72"/>
      <c r="K1081" s="72"/>
      <c r="L1081" s="72"/>
      <c r="M1081" s="72"/>
      <c r="N1081" s="73"/>
      <c r="O1081" s="73"/>
      <c r="P1081" s="73"/>
      <c r="Q1081" s="72"/>
      <c r="R1081" s="128"/>
      <c r="S1081" s="129"/>
      <c r="T1081" s="130"/>
      <c r="U1081" s="129"/>
      <c r="V1081" s="95"/>
      <c r="W1081" s="95"/>
      <c r="X1081" s="131"/>
      <c r="Y1081" s="132"/>
      <c r="Z1081" s="132"/>
      <c r="AA1081" s="95"/>
      <c r="AB1081" s="132"/>
      <c r="AC1081" s="104"/>
      <c r="AD1081" s="104"/>
      <c r="AE1081" s="132"/>
      <c r="AF1081" s="133"/>
      <c r="AG1081" s="132"/>
      <c r="AH1081" s="132"/>
      <c r="AI1081" s="133"/>
      <c r="AJ1081" s="132"/>
      <c r="AK1081" s="104"/>
      <c r="AL1081" s="104"/>
      <c r="AM1081" s="104"/>
      <c r="AN1081" s="132"/>
      <c r="AO1081" s="104"/>
      <c r="AP1081" s="104"/>
      <c r="AQ1081" s="104"/>
      <c r="AR1081" s="104"/>
      <c r="AS1081" s="104"/>
      <c r="AT1081" s="104"/>
      <c r="AU1081" s="104"/>
      <c r="AV1081" s="126"/>
      <c r="AW1081" s="104"/>
      <c r="AX1081" s="134"/>
      <c r="AY1081" s="134"/>
      <c r="AZ1081" s="134"/>
    </row>
    <row r="1082">
      <c r="B1082" s="135"/>
      <c r="D1082" s="38"/>
      <c r="E1082" s="83"/>
      <c r="F1082" s="70"/>
      <c r="G1082" s="71"/>
      <c r="H1082" s="72"/>
      <c r="I1082" s="72"/>
      <c r="J1082" s="72"/>
      <c r="K1082" s="72"/>
      <c r="L1082" s="72"/>
      <c r="M1082" s="72"/>
      <c r="N1082" s="73"/>
      <c r="O1082" s="73"/>
      <c r="P1082" s="73"/>
      <c r="Q1082" s="72"/>
      <c r="R1082" s="128"/>
      <c r="S1082" s="129"/>
      <c r="T1082" s="130"/>
      <c r="U1082" s="129"/>
      <c r="V1082" s="95"/>
      <c r="W1082" s="95"/>
      <c r="X1082" s="131"/>
      <c r="Y1082" s="132"/>
      <c r="Z1082" s="132"/>
      <c r="AA1082" s="95"/>
      <c r="AB1082" s="132"/>
      <c r="AC1082" s="104"/>
      <c r="AD1082" s="104"/>
      <c r="AE1082" s="132"/>
      <c r="AF1082" s="133"/>
      <c r="AG1082" s="132"/>
      <c r="AH1082" s="132"/>
      <c r="AI1082" s="133"/>
      <c r="AJ1082" s="132"/>
      <c r="AK1082" s="104"/>
      <c r="AL1082" s="104"/>
      <c r="AM1082" s="104"/>
      <c r="AN1082" s="132"/>
      <c r="AO1082" s="104"/>
      <c r="AP1082" s="104"/>
      <c r="AQ1082" s="104"/>
      <c r="AR1082" s="104"/>
      <c r="AS1082" s="104"/>
      <c r="AT1082" s="104"/>
      <c r="AU1082" s="104"/>
      <c r="AV1082" s="126"/>
      <c r="AW1082" s="104"/>
      <c r="AX1082" s="134"/>
      <c r="AY1082" s="134"/>
      <c r="AZ1082" s="134"/>
    </row>
    <row r="1083">
      <c r="B1083" s="135"/>
      <c r="D1083" s="38"/>
      <c r="E1083" s="83"/>
      <c r="F1083" s="70"/>
      <c r="G1083" s="71"/>
      <c r="H1083" s="72"/>
      <c r="I1083" s="72"/>
      <c r="J1083" s="72"/>
      <c r="K1083" s="72"/>
      <c r="L1083" s="72"/>
      <c r="M1083" s="72"/>
      <c r="N1083" s="73"/>
      <c r="O1083" s="73"/>
      <c r="P1083" s="73"/>
      <c r="Q1083" s="72"/>
      <c r="R1083" s="128"/>
      <c r="S1083" s="129"/>
      <c r="T1083" s="130"/>
      <c r="U1083" s="129"/>
      <c r="V1083" s="95"/>
      <c r="W1083" s="95"/>
      <c r="X1083" s="131"/>
      <c r="Y1083" s="132"/>
      <c r="Z1083" s="132"/>
      <c r="AA1083" s="95"/>
      <c r="AB1083" s="132"/>
      <c r="AC1083" s="104"/>
      <c r="AD1083" s="104"/>
      <c r="AE1083" s="132"/>
      <c r="AF1083" s="133"/>
      <c r="AG1083" s="132"/>
      <c r="AH1083" s="132"/>
      <c r="AI1083" s="133"/>
      <c r="AJ1083" s="132"/>
      <c r="AK1083" s="104"/>
      <c r="AL1083" s="104"/>
      <c r="AM1083" s="104"/>
      <c r="AN1083" s="132"/>
      <c r="AO1083" s="104"/>
      <c r="AP1083" s="104"/>
      <c r="AQ1083" s="104"/>
      <c r="AR1083" s="104"/>
      <c r="AS1083" s="104"/>
      <c r="AT1083" s="104"/>
      <c r="AU1083" s="104"/>
      <c r="AV1083" s="126"/>
      <c r="AW1083" s="104"/>
      <c r="AX1083" s="134"/>
      <c r="AY1083" s="134"/>
      <c r="AZ1083" s="134"/>
    </row>
    <row r="1084">
      <c r="B1084" s="135"/>
      <c r="D1084" s="38"/>
      <c r="E1084" s="83"/>
      <c r="F1084" s="70"/>
      <c r="G1084" s="71"/>
      <c r="H1084" s="72"/>
      <c r="I1084" s="72"/>
      <c r="J1084" s="72"/>
      <c r="K1084" s="72"/>
      <c r="L1084" s="72"/>
      <c r="M1084" s="72"/>
      <c r="N1084" s="73"/>
      <c r="O1084" s="73"/>
      <c r="P1084" s="73"/>
      <c r="Q1084" s="72"/>
      <c r="R1084" s="128"/>
      <c r="S1084" s="129"/>
      <c r="T1084" s="130"/>
      <c r="U1084" s="129"/>
      <c r="V1084" s="95"/>
      <c r="W1084" s="95"/>
      <c r="X1084" s="131"/>
      <c r="Y1084" s="132"/>
      <c r="Z1084" s="132"/>
      <c r="AA1084" s="95"/>
      <c r="AB1084" s="132"/>
      <c r="AC1084" s="104"/>
      <c r="AD1084" s="104"/>
      <c r="AE1084" s="132"/>
      <c r="AF1084" s="133"/>
      <c r="AG1084" s="132"/>
      <c r="AH1084" s="132"/>
      <c r="AI1084" s="133"/>
      <c r="AJ1084" s="132"/>
      <c r="AK1084" s="104"/>
      <c r="AL1084" s="104"/>
      <c r="AM1084" s="104"/>
      <c r="AN1084" s="132"/>
      <c r="AO1084" s="104"/>
      <c r="AP1084" s="104"/>
      <c r="AQ1084" s="104"/>
      <c r="AR1084" s="104"/>
      <c r="AS1084" s="104"/>
      <c r="AT1084" s="104"/>
      <c r="AU1084" s="104"/>
      <c r="AV1084" s="126"/>
      <c r="AW1084" s="104"/>
      <c r="AX1084" s="134"/>
      <c r="AY1084" s="134"/>
      <c r="AZ1084" s="134"/>
    </row>
    <row r="1085">
      <c r="B1085" s="135"/>
      <c r="D1085" s="38"/>
      <c r="E1085" s="83"/>
      <c r="F1085" s="70"/>
      <c r="G1085" s="71"/>
      <c r="H1085" s="72"/>
      <c r="I1085" s="72"/>
      <c r="J1085" s="72"/>
      <c r="K1085" s="72"/>
      <c r="L1085" s="72"/>
      <c r="M1085" s="72"/>
      <c r="N1085" s="73"/>
      <c r="O1085" s="73"/>
      <c r="P1085" s="73"/>
      <c r="Q1085" s="72"/>
      <c r="R1085" s="128"/>
      <c r="S1085" s="129"/>
      <c r="T1085" s="130"/>
      <c r="U1085" s="129"/>
      <c r="V1085" s="95"/>
      <c r="W1085" s="95"/>
      <c r="X1085" s="131"/>
      <c r="Y1085" s="132"/>
      <c r="Z1085" s="132"/>
      <c r="AA1085" s="95"/>
      <c r="AB1085" s="132"/>
      <c r="AC1085" s="104"/>
      <c r="AD1085" s="104"/>
      <c r="AE1085" s="132"/>
      <c r="AF1085" s="133"/>
      <c r="AG1085" s="132"/>
      <c r="AH1085" s="132"/>
      <c r="AI1085" s="133"/>
      <c r="AJ1085" s="132"/>
      <c r="AK1085" s="104"/>
      <c r="AL1085" s="104"/>
      <c r="AM1085" s="104"/>
      <c r="AN1085" s="132"/>
      <c r="AO1085" s="104"/>
      <c r="AP1085" s="104"/>
      <c r="AQ1085" s="104"/>
      <c r="AR1085" s="104"/>
      <c r="AS1085" s="104"/>
      <c r="AT1085" s="104"/>
      <c r="AU1085" s="104"/>
      <c r="AV1085" s="126"/>
      <c r="AW1085" s="104"/>
      <c r="AX1085" s="134"/>
      <c r="AY1085" s="134"/>
      <c r="AZ1085" s="134"/>
    </row>
    <row r="1086">
      <c r="B1086" s="135"/>
      <c r="D1086" s="38"/>
      <c r="E1086" s="83"/>
      <c r="F1086" s="70"/>
      <c r="G1086" s="71"/>
      <c r="H1086" s="72"/>
      <c r="I1086" s="72"/>
      <c r="J1086" s="72"/>
      <c r="K1086" s="72"/>
      <c r="L1086" s="72"/>
      <c r="M1086" s="72"/>
      <c r="N1086" s="73"/>
      <c r="O1086" s="73"/>
      <c r="P1086" s="73"/>
      <c r="Q1086" s="72"/>
      <c r="R1086" s="128"/>
      <c r="S1086" s="129"/>
      <c r="T1086" s="130"/>
      <c r="U1086" s="129"/>
      <c r="V1086" s="95"/>
      <c r="W1086" s="95"/>
      <c r="X1086" s="131"/>
      <c r="Y1086" s="132"/>
      <c r="Z1086" s="132"/>
      <c r="AA1086" s="95"/>
      <c r="AB1086" s="132"/>
      <c r="AC1086" s="104"/>
      <c r="AD1086" s="104"/>
      <c r="AE1086" s="132"/>
      <c r="AF1086" s="133"/>
      <c r="AG1086" s="132"/>
      <c r="AH1086" s="132"/>
      <c r="AI1086" s="133"/>
      <c r="AJ1086" s="132"/>
      <c r="AK1086" s="104"/>
      <c r="AL1086" s="104"/>
      <c r="AM1086" s="104"/>
      <c r="AN1086" s="132"/>
      <c r="AO1086" s="104"/>
      <c r="AP1086" s="104"/>
      <c r="AQ1086" s="104"/>
      <c r="AR1086" s="104"/>
      <c r="AS1086" s="104"/>
      <c r="AT1086" s="104"/>
      <c r="AU1086" s="104"/>
      <c r="AV1086" s="126"/>
      <c r="AW1086" s="104"/>
      <c r="AX1086" s="134"/>
      <c r="AY1086" s="134"/>
      <c r="AZ1086" s="134"/>
    </row>
    <row r="1087">
      <c r="B1087" s="135"/>
      <c r="D1087" s="38"/>
      <c r="E1087" s="83"/>
      <c r="F1087" s="70"/>
      <c r="G1087" s="71"/>
      <c r="H1087" s="72"/>
      <c r="I1087" s="72"/>
      <c r="J1087" s="72"/>
      <c r="K1087" s="72"/>
      <c r="L1087" s="72"/>
      <c r="M1087" s="72"/>
      <c r="N1087" s="73"/>
      <c r="O1087" s="73"/>
      <c r="P1087" s="73"/>
      <c r="Q1087" s="72"/>
      <c r="R1087" s="128"/>
      <c r="S1087" s="129"/>
      <c r="T1087" s="130"/>
      <c r="U1087" s="129"/>
      <c r="V1087" s="95"/>
      <c r="W1087" s="95"/>
      <c r="X1087" s="131"/>
      <c r="Y1087" s="132"/>
      <c r="Z1087" s="132"/>
      <c r="AA1087" s="95"/>
      <c r="AB1087" s="132"/>
      <c r="AC1087" s="104"/>
      <c r="AD1087" s="104"/>
      <c r="AE1087" s="132"/>
      <c r="AF1087" s="133"/>
      <c r="AG1087" s="132"/>
      <c r="AH1087" s="132"/>
      <c r="AI1087" s="133"/>
      <c r="AJ1087" s="132"/>
      <c r="AK1087" s="104"/>
      <c r="AL1087" s="104"/>
      <c r="AM1087" s="104"/>
      <c r="AN1087" s="132"/>
      <c r="AO1087" s="104"/>
      <c r="AP1087" s="104"/>
      <c r="AQ1087" s="104"/>
      <c r="AR1087" s="104"/>
      <c r="AS1087" s="104"/>
      <c r="AT1087" s="104"/>
      <c r="AU1087" s="104"/>
      <c r="AV1087" s="126"/>
      <c r="AW1087" s="104"/>
      <c r="AX1087" s="134"/>
      <c r="AY1087" s="134"/>
      <c r="AZ1087" s="134"/>
    </row>
    <row r="1088">
      <c r="B1088" s="135"/>
      <c r="D1088" s="38"/>
      <c r="E1088" s="83"/>
      <c r="F1088" s="70"/>
      <c r="G1088" s="71"/>
      <c r="H1088" s="72"/>
      <c r="I1088" s="72"/>
      <c r="J1088" s="72"/>
      <c r="K1088" s="72"/>
      <c r="L1088" s="72"/>
      <c r="M1088" s="72"/>
      <c r="N1088" s="73"/>
      <c r="O1088" s="73"/>
      <c r="P1088" s="73"/>
      <c r="Q1088" s="72"/>
      <c r="R1088" s="128"/>
      <c r="S1088" s="129"/>
      <c r="T1088" s="130"/>
      <c r="U1088" s="129"/>
      <c r="V1088" s="95"/>
      <c r="W1088" s="95"/>
      <c r="X1088" s="131"/>
      <c r="Y1088" s="132"/>
      <c r="Z1088" s="132"/>
      <c r="AA1088" s="95"/>
      <c r="AB1088" s="132"/>
      <c r="AC1088" s="104"/>
      <c r="AD1088" s="104"/>
      <c r="AE1088" s="132"/>
      <c r="AF1088" s="133"/>
      <c r="AG1088" s="132"/>
      <c r="AH1088" s="132"/>
      <c r="AI1088" s="133"/>
      <c r="AJ1088" s="132"/>
      <c r="AK1088" s="104"/>
      <c r="AL1088" s="104"/>
      <c r="AM1088" s="104"/>
      <c r="AN1088" s="132"/>
      <c r="AO1088" s="104"/>
      <c r="AP1088" s="104"/>
      <c r="AQ1088" s="104"/>
      <c r="AR1088" s="104"/>
      <c r="AS1088" s="104"/>
      <c r="AT1088" s="104"/>
      <c r="AU1088" s="104"/>
      <c r="AV1088" s="126"/>
      <c r="AW1088" s="104"/>
      <c r="AX1088" s="134"/>
      <c r="AY1088" s="134"/>
      <c r="AZ1088" s="134"/>
    </row>
    <row r="1089">
      <c r="B1089" s="135"/>
      <c r="D1089" s="38"/>
      <c r="E1089" s="83"/>
      <c r="F1089" s="70"/>
      <c r="G1089" s="71"/>
      <c r="H1089" s="72"/>
      <c r="I1089" s="72"/>
      <c r="J1089" s="72"/>
      <c r="K1089" s="72"/>
      <c r="L1089" s="72"/>
      <c r="M1089" s="72"/>
      <c r="N1089" s="73"/>
      <c r="O1089" s="73"/>
      <c r="P1089" s="73"/>
      <c r="Q1089" s="72"/>
      <c r="R1089" s="128"/>
      <c r="S1089" s="129"/>
      <c r="T1089" s="130"/>
      <c r="U1089" s="129"/>
      <c r="V1089" s="95"/>
      <c r="W1089" s="95"/>
      <c r="X1089" s="131"/>
      <c r="Y1089" s="132"/>
      <c r="Z1089" s="132"/>
      <c r="AA1089" s="95"/>
      <c r="AB1089" s="132"/>
      <c r="AC1089" s="104"/>
      <c r="AD1089" s="104"/>
      <c r="AE1089" s="132"/>
      <c r="AF1089" s="133"/>
      <c r="AG1089" s="132"/>
      <c r="AH1089" s="132"/>
      <c r="AI1089" s="133"/>
      <c r="AJ1089" s="132"/>
      <c r="AK1089" s="104"/>
      <c r="AL1089" s="104"/>
      <c r="AM1089" s="104"/>
      <c r="AN1089" s="132"/>
      <c r="AO1089" s="104"/>
      <c r="AP1089" s="104"/>
      <c r="AQ1089" s="104"/>
      <c r="AR1089" s="104"/>
      <c r="AS1089" s="104"/>
      <c r="AT1089" s="104"/>
      <c r="AU1089" s="104"/>
      <c r="AV1089" s="126"/>
      <c r="AW1089" s="104"/>
      <c r="AX1089" s="134"/>
      <c r="AY1089" s="134"/>
      <c r="AZ1089" s="134"/>
    </row>
    <row r="1090">
      <c r="B1090" s="135"/>
      <c r="D1090" s="38"/>
      <c r="E1090" s="83"/>
      <c r="F1090" s="70"/>
      <c r="G1090" s="71"/>
      <c r="H1090" s="72"/>
      <c r="I1090" s="72"/>
      <c r="J1090" s="72"/>
      <c r="K1090" s="72"/>
      <c r="L1090" s="72"/>
      <c r="M1090" s="72"/>
      <c r="N1090" s="73"/>
      <c r="O1090" s="73"/>
      <c r="P1090" s="73"/>
      <c r="Q1090" s="72"/>
      <c r="R1090" s="128"/>
      <c r="S1090" s="129"/>
      <c r="T1090" s="130"/>
      <c r="U1090" s="129"/>
      <c r="V1090" s="95"/>
      <c r="W1090" s="95"/>
      <c r="X1090" s="131"/>
      <c r="Y1090" s="132"/>
      <c r="Z1090" s="132"/>
      <c r="AA1090" s="95"/>
      <c r="AB1090" s="132"/>
      <c r="AC1090" s="104"/>
      <c r="AD1090" s="104"/>
      <c r="AE1090" s="132"/>
      <c r="AF1090" s="133"/>
      <c r="AG1090" s="132"/>
      <c r="AH1090" s="132"/>
      <c r="AI1090" s="133"/>
      <c r="AJ1090" s="132"/>
      <c r="AK1090" s="104"/>
      <c r="AL1090" s="104"/>
      <c r="AM1090" s="104"/>
      <c r="AN1090" s="132"/>
      <c r="AO1090" s="104"/>
      <c r="AP1090" s="104"/>
      <c r="AQ1090" s="104"/>
      <c r="AR1090" s="104"/>
      <c r="AS1090" s="104"/>
      <c r="AT1090" s="104"/>
      <c r="AU1090" s="104"/>
      <c r="AV1090" s="126"/>
      <c r="AW1090" s="104"/>
      <c r="AX1090" s="134"/>
      <c r="AY1090" s="134"/>
      <c r="AZ1090" s="134"/>
    </row>
    <row r="1091">
      <c r="B1091" s="135"/>
      <c r="D1091" s="38"/>
      <c r="E1091" s="83"/>
      <c r="F1091" s="70"/>
      <c r="G1091" s="71"/>
      <c r="H1091" s="72"/>
      <c r="I1091" s="72"/>
      <c r="J1091" s="72"/>
      <c r="K1091" s="72"/>
      <c r="L1091" s="72"/>
      <c r="M1091" s="72"/>
      <c r="N1091" s="73"/>
      <c r="O1091" s="73"/>
      <c r="P1091" s="73"/>
      <c r="Q1091" s="72"/>
      <c r="R1091" s="128"/>
      <c r="S1091" s="129"/>
      <c r="T1091" s="130"/>
      <c r="U1091" s="129"/>
      <c r="V1091" s="95"/>
      <c r="W1091" s="95"/>
      <c r="X1091" s="131"/>
      <c r="Y1091" s="132"/>
      <c r="Z1091" s="132"/>
      <c r="AA1091" s="95"/>
      <c r="AB1091" s="132"/>
      <c r="AC1091" s="104"/>
      <c r="AD1091" s="104"/>
      <c r="AE1091" s="132"/>
      <c r="AF1091" s="133"/>
      <c r="AG1091" s="132"/>
      <c r="AH1091" s="132"/>
      <c r="AI1091" s="133"/>
      <c r="AJ1091" s="132"/>
      <c r="AK1091" s="104"/>
      <c r="AL1091" s="104"/>
      <c r="AM1091" s="104"/>
      <c r="AN1091" s="132"/>
      <c r="AO1091" s="104"/>
      <c r="AP1091" s="104"/>
      <c r="AQ1091" s="104"/>
      <c r="AR1091" s="104"/>
      <c r="AS1091" s="104"/>
      <c r="AT1091" s="104"/>
      <c r="AU1091" s="104"/>
      <c r="AV1091" s="126"/>
      <c r="AW1091" s="104"/>
      <c r="AX1091" s="134"/>
      <c r="AY1091" s="134"/>
      <c r="AZ1091" s="134"/>
    </row>
    <row r="1092">
      <c r="B1092" s="135"/>
      <c r="D1092" s="38"/>
      <c r="E1092" s="83"/>
      <c r="F1092" s="70"/>
      <c r="G1092" s="71"/>
      <c r="H1092" s="72"/>
      <c r="I1092" s="72"/>
      <c r="J1092" s="72"/>
      <c r="K1092" s="72"/>
      <c r="L1092" s="72"/>
      <c r="M1092" s="72"/>
      <c r="N1092" s="73"/>
      <c r="O1092" s="73"/>
      <c r="P1092" s="73"/>
      <c r="Q1092" s="72"/>
      <c r="R1092" s="128"/>
      <c r="S1092" s="129"/>
      <c r="T1092" s="130"/>
      <c r="U1092" s="129"/>
      <c r="V1092" s="95"/>
      <c r="W1092" s="95"/>
      <c r="X1092" s="131"/>
      <c r="Y1092" s="132"/>
      <c r="Z1092" s="132"/>
      <c r="AA1092" s="95"/>
      <c r="AB1092" s="132"/>
      <c r="AC1092" s="104"/>
      <c r="AD1092" s="104"/>
      <c r="AE1092" s="132"/>
      <c r="AF1092" s="133"/>
      <c r="AG1092" s="132"/>
      <c r="AH1092" s="132"/>
      <c r="AI1092" s="133"/>
      <c r="AJ1092" s="132"/>
      <c r="AK1092" s="104"/>
      <c r="AL1092" s="104"/>
      <c r="AM1092" s="104"/>
      <c r="AN1092" s="132"/>
      <c r="AO1092" s="104"/>
      <c r="AP1092" s="104"/>
      <c r="AQ1092" s="104"/>
      <c r="AR1092" s="104"/>
      <c r="AS1092" s="104"/>
      <c r="AT1092" s="104"/>
      <c r="AU1092" s="104"/>
      <c r="AV1092" s="126"/>
      <c r="AW1092" s="104"/>
      <c r="AX1092" s="134"/>
      <c r="AY1092" s="134"/>
      <c r="AZ1092" s="134"/>
    </row>
    <row r="1093">
      <c r="B1093" s="135"/>
      <c r="D1093" s="38"/>
      <c r="E1093" s="83"/>
      <c r="F1093" s="70"/>
      <c r="G1093" s="71"/>
      <c r="H1093" s="72"/>
      <c r="I1093" s="72"/>
      <c r="J1093" s="72"/>
      <c r="K1093" s="72"/>
      <c r="L1093" s="72"/>
      <c r="M1093" s="72"/>
      <c r="N1093" s="73"/>
      <c r="O1093" s="73"/>
      <c r="P1093" s="73"/>
      <c r="Q1093" s="72"/>
      <c r="R1093" s="128"/>
      <c r="S1093" s="129"/>
      <c r="T1093" s="130"/>
      <c r="U1093" s="129"/>
      <c r="V1093" s="95"/>
      <c r="W1093" s="95"/>
      <c r="X1093" s="131"/>
      <c r="Y1093" s="132"/>
      <c r="Z1093" s="132"/>
      <c r="AA1093" s="95"/>
      <c r="AB1093" s="132"/>
      <c r="AC1093" s="104"/>
      <c r="AD1093" s="104"/>
      <c r="AE1093" s="132"/>
      <c r="AF1093" s="133"/>
      <c r="AG1093" s="132"/>
      <c r="AH1093" s="132"/>
      <c r="AI1093" s="133"/>
      <c r="AJ1093" s="132"/>
      <c r="AK1093" s="104"/>
      <c r="AL1093" s="104"/>
      <c r="AM1093" s="104"/>
      <c r="AN1093" s="132"/>
      <c r="AO1093" s="104"/>
      <c r="AP1093" s="104"/>
      <c r="AQ1093" s="104"/>
      <c r="AR1093" s="104"/>
      <c r="AS1093" s="104"/>
      <c r="AT1093" s="104"/>
      <c r="AU1093" s="104"/>
      <c r="AV1093" s="126"/>
      <c r="AW1093" s="104"/>
      <c r="AX1093" s="134"/>
      <c r="AY1093" s="134"/>
      <c r="AZ1093" s="134"/>
    </row>
    <row r="1094">
      <c r="B1094" s="135"/>
      <c r="D1094" s="38"/>
      <c r="E1094" s="83"/>
      <c r="F1094" s="70"/>
      <c r="G1094" s="71"/>
      <c r="H1094" s="72"/>
      <c r="I1094" s="72"/>
      <c r="J1094" s="72"/>
      <c r="K1094" s="72"/>
      <c r="L1094" s="72"/>
      <c r="M1094" s="72"/>
      <c r="N1094" s="73"/>
      <c r="O1094" s="73"/>
      <c r="P1094" s="73"/>
      <c r="Q1094" s="72"/>
      <c r="R1094" s="128"/>
      <c r="S1094" s="129"/>
      <c r="T1094" s="130"/>
      <c r="U1094" s="129"/>
      <c r="V1094" s="95"/>
      <c r="W1094" s="95"/>
      <c r="X1094" s="131"/>
      <c r="Y1094" s="132"/>
      <c r="Z1094" s="132"/>
      <c r="AA1094" s="95"/>
      <c r="AB1094" s="132"/>
      <c r="AC1094" s="104"/>
      <c r="AD1094" s="104"/>
      <c r="AE1094" s="132"/>
      <c r="AF1094" s="133"/>
      <c r="AG1094" s="132"/>
      <c r="AH1094" s="132"/>
      <c r="AI1094" s="133"/>
      <c r="AJ1094" s="132"/>
      <c r="AK1094" s="104"/>
      <c r="AL1094" s="104"/>
      <c r="AM1094" s="104"/>
      <c r="AN1094" s="132"/>
      <c r="AO1094" s="104"/>
      <c r="AP1094" s="104"/>
      <c r="AQ1094" s="104"/>
      <c r="AR1094" s="104"/>
      <c r="AS1094" s="104"/>
      <c r="AT1094" s="104"/>
      <c r="AU1094" s="104"/>
      <c r="AV1094" s="126"/>
      <c r="AW1094" s="104"/>
      <c r="AX1094" s="134"/>
      <c r="AY1094" s="134"/>
      <c r="AZ1094" s="134"/>
    </row>
    <row r="1095">
      <c r="B1095" s="135"/>
      <c r="D1095" s="38"/>
      <c r="E1095" s="83"/>
      <c r="F1095" s="70"/>
      <c r="G1095" s="71"/>
      <c r="H1095" s="72"/>
      <c r="I1095" s="72"/>
      <c r="J1095" s="72"/>
      <c r="K1095" s="72"/>
      <c r="L1095" s="72"/>
      <c r="M1095" s="72"/>
      <c r="N1095" s="73"/>
      <c r="O1095" s="73"/>
      <c r="P1095" s="73"/>
      <c r="Q1095" s="72"/>
      <c r="R1095" s="128"/>
      <c r="S1095" s="129"/>
      <c r="T1095" s="130"/>
      <c r="U1095" s="129"/>
      <c r="V1095" s="95"/>
      <c r="W1095" s="95"/>
      <c r="X1095" s="131"/>
      <c r="Y1095" s="132"/>
      <c r="Z1095" s="132"/>
      <c r="AA1095" s="95"/>
      <c r="AB1095" s="132"/>
      <c r="AC1095" s="104"/>
      <c r="AD1095" s="104"/>
      <c r="AE1095" s="132"/>
      <c r="AF1095" s="133"/>
      <c r="AG1095" s="132"/>
      <c r="AH1095" s="132"/>
      <c r="AI1095" s="133"/>
      <c r="AJ1095" s="132"/>
      <c r="AK1095" s="104"/>
      <c r="AL1095" s="104"/>
      <c r="AM1095" s="104"/>
      <c r="AN1095" s="132"/>
      <c r="AO1095" s="104"/>
      <c r="AP1095" s="104"/>
      <c r="AQ1095" s="104"/>
      <c r="AR1095" s="104"/>
      <c r="AS1095" s="104"/>
      <c r="AT1095" s="104"/>
      <c r="AU1095" s="104"/>
      <c r="AV1095" s="126"/>
      <c r="AW1095" s="104"/>
      <c r="AX1095" s="134"/>
      <c r="AY1095" s="134"/>
      <c r="AZ1095" s="134"/>
    </row>
    <row r="1096">
      <c r="B1096" s="135"/>
      <c r="D1096" s="38"/>
      <c r="E1096" s="83"/>
      <c r="F1096" s="70"/>
      <c r="G1096" s="71"/>
      <c r="H1096" s="72"/>
      <c r="I1096" s="72"/>
      <c r="J1096" s="72"/>
      <c r="K1096" s="72"/>
      <c r="L1096" s="72"/>
      <c r="M1096" s="72"/>
      <c r="N1096" s="73"/>
      <c r="O1096" s="73"/>
      <c r="P1096" s="73"/>
      <c r="Q1096" s="72"/>
      <c r="R1096" s="128"/>
      <c r="S1096" s="129"/>
      <c r="T1096" s="130"/>
      <c r="U1096" s="129"/>
      <c r="V1096" s="95"/>
      <c r="W1096" s="95"/>
      <c r="X1096" s="131"/>
      <c r="Y1096" s="132"/>
      <c r="Z1096" s="132"/>
      <c r="AA1096" s="95"/>
      <c r="AB1096" s="132"/>
      <c r="AC1096" s="104"/>
      <c r="AD1096" s="104"/>
      <c r="AE1096" s="132"/>
      <c r="AF1096" s="133"/>
      <c r="AG1096" s="132"/>
      <c r="AH1096" s="132"/>
      <c r="AI1096" s="133"/>
      <c r="AJ1096" s="132"/>
      <c r="AK1096" s="104"/>
      <c r="AL1096" s="104"/>
      <c r="AM1096" s="104"/>
      <c r="AN1096" s="132"/>
      <c r="AO1096" s="104"/>
      <c r="AP1096" s="104"/>
      <c r="AQ1096" s="104"/>
      <c r="AR1096" s="104"/>
      <c r="AS1096" s="104"/>
      <c r="AT1096" s="104"/>
      <c r="AU1096" s="104"/>
      <c r="AV1096" s="126"/>
      <c r="AW1096" s="104"/>
      <c r="AX1096" s="134"/>
      <c r="AY1096" s="134"/>
      <c r="AZ1096" s="134"/>
    </row>
    <row r="1097">
      <c r="B1097" s="135"/>
      <c r="D1097" s="38"/>
      <c r="E1097" s="83"/>
      <c r="F1097" s="70"/>
      <c r="G1097" s="71"/>
      <c r="H1097" s="72"/>
      <c r="I1097" s="72"/>
      <c r="J1097" s="72"/>
      <c r="K1097" s="72"/>
      <c r="L1097" s="72"/>
      <c r="M1097" s="72"/>
      <c r="N1097" s="73"/>
      <c r="O1097" s="73"/>
      <c r="P1097" s="73"/>
      <c r="Q1097" s="72"/>
      <c r="R1097" s="128"/>
      <c r="S1097" s="129"/>
      <c r="T1097" s="130"/>
      <c r="U1097" s="129"/>
      <c r="V1097" s="95"/>
      <c r="W1097" s="95"/>
      <c r="X1097" s="131"/>
      <c r="Y1097" s="132"/>
      <c r="Z1097" s="132"/>
      <c r="AA1097" s="95"/>
      <c r="AB1097" s="132"/>
      <c r="AC1097" s="104"/>
      <c r="AD1097" s="104"/>
      <c r="AE1097" s="132"/>
      <c r="AF1097" s="133"/>
      <c r="AG1097" s="132"/>
      <c r="AH1097" s="132"/>
      <c r="AI1097" s="133"/>
      <c r="AJ1097" s="132"/>
      <c r="AK1097" s="104"/>
      <c r="AL1097" s="104"/>
      <c r="AM1097" s="104"/>
      <c r="AN1097" s="132"/>
      <c r="AO1097" s="104"/>
      <c r="AP1097" s="104"/>
      <c r="AQ1097" s="104"/>
      <c r="AR1097" s="104"/>
      <c r="AS1097" s="104"/>
      <c r="AT1097" s="104"/>
      <c r="AU1097" s="104"/>
      <c r="AV1097" s="126"/>
      <c r="AW1097" s="104"/>
      <c r="AX1097" s="134"/>
      <c r="AY1097" s="134"/>
      <c r="AZ1097" s="134"/>
    </row>
    <row r="1098">
      <c r="B1098" s="135"/>
      <c r="D1098" s="38"/>
      <c r="E1098" s="83"/>
      <c r="F1098" s="70"/>
      <c r="G1098" s="71"/>
      <c r="H1098" s="72"/>
      <c r="I1098" s="72"/>
      <c r="J1098" s="72"/>
      <c r="K1098" s="72"/>
      <c r="L1098" s="72"/>
      <c r="M1098" s="72"/>
      <c r="N1098" s="73"/>
      <c r="O1098" s="73"/>
      <c r="P1098" s="73"/>
      <c r="Q1098" s="72"/>
      <c r="R1098" s="128"/>
      <c r="S1098" s="129"/>
      <c r="T1098" s="130"/>
      <c r="U1098" s="129"/>
      <c r="V1098" s="95"/>
      <c r="W1098" s="95"/>
      <c r="X1098" s="131"/>
      <c r="Y1098" s="132"/>
      <c r="Z1098" s="132"/>
      <c r="AA1098" s="95"/>
      <c r="AB1098" s="132"/>
      <c r="AC1098" s="104"/>
      <c r="AD1098" s="104"/>
      <c r="AE1098" s="132"/>
      <c r="AF1098" s="133"/>
      <c r="AG1098" s="132"/>
      <c r="AH1098" s="132"/>
      <c r="AI1098" s="133"/>
      <c r="AJ1098" s="132"/>
      <c r="AK1098" s="104"/>
      <c r="AL1098" s="104"/>
      <c r="AM1098" s="104"/>
      <c r="AN1098" s="132"/>
      <c r="AO1098" s="104"/>
      <c r="AP1098" s="104"/>
      <c r="AQ1098" s="104"/>
      <c r="AR1098" s="104"/>
      <c r="AS1098" s="104"/>
      <c r="AT1098" s="104"/>
      <c r="AU1098" s="104"/>
      <c r="AV1098" s="126"/>
      <c r="AW1098" s="104"/>
      <c r="AX1098" s="134"/>
      <c r="AY1098" s="134"/>
      <c r="AZ1098" s="134"/>
    </row>
    <row r="1099">
      <c r="B1099" s="135"/>
      <c r="D1099" s="38"/>
      <c r="E1099" s="83"/>
      <c r="F1099" s="70"/>
      <c r="G1099" s="71"/>
      <c r="H1099" s="72"/>
      <c r="I1099" s="72"/>
      <c r="J1099" s="72"/>
      <c r="K1099" s="72"/>
      <c r="L1099" s="72"/>
      <c r="M1099" s="72"/>
      <c r="N1099" s="73"/>
      <c r="O1099" s="73"/>
      <c r="P1099" s="73"/>
      <c r="Q1099" s="72"/>
      <c r="R1099" s="128"/>
      <c r="S1099" s="129"/>
      <c r="T1099" s="130"/>
      <c r="U1099" s="129"/>
      <c r="V1099" s="95"/>
      <c r="W1099" s="95"/>
      <c r="X1099" s="131"/>
      <c r="Y1099" s="132"/>
      <c r="Z1099" s="132"/>
      <c r="AA1099" s="95"/>
      <c r="AB1099" s="132"/>
      <c r="AC1099" s="104"/>
      <c r="AD1099" s="104"/>
      <c r="AE1099" s="132"/>
      <c r="AF1099" s="133"/>
      <c r="AG1099" s="132"/>
      <c r="AH1099" s="132"/>
      <c r="AI1099" s="133"/>
      <c r="AJ1099" s="132"/>
      <c r="AK1099" s="104"/>
      <c r="AL1099" s="104"/>
      <c r="AM1099" s="104"/>
      <c r="AN1099" s="132"/>
      <c r="AO1099" s="104"/>
      <c r="AP1099" s="104"/>
      <c r="AQ1099" s="104"/>
      <c r="AR1099" s="104"/>
      <c r="AS1099" s="104"/>
      <c r="AT1099" s="104"/>
      <c r="AU1099" s="104"/>
      <c r="AV1099" s="126"/>
      <c r="AW1099" s="104"/>
      <c r="AX1099" s="134"/>
      <c r="AY1099" s="134"/>
      <c r="AZ1099" s="134"/>
    </row>
    <row r="1100">
      <c r="B1100" s="135"/>
      <c r="D1100" s="38"/>
      <c r="E1100" s="83"/>
      <c r="F1100" s="70"/>
      <c r="G1100" s="71"/>
      <c r="H1100" s="72"/>
      <c r="I1100" s="72"/>
      <c r="J1100" s="72"/>
      <c r="K1100" s="72"/>
      <c r="L1100" s="72"/>
      <c r="M1100" s="72"/>
      <c r="N1100" s="73"/>
      <c r="O1100" s="73"/>
      <c r="P1100" s="73"/>
      <c r="Q1100" s="72"/>
      <c r="R1100" s="128"/>
      <c r="S1100" s="129"/>
      <c r="T1100" s="130"/>
      <c r="U1100" s="129"/>
      <c r="V1100" s="95"/>
      <c r="W1100" s="95"/>
      <c r="X1100" s="131"/>
      <c r="Y1100" s="132"/>
      <c r="Z1100" s="132"/>
      <c r="AA1100" s="95"/>
      <c r="AB1100" s="132"/>
      <c r="AC1100" s="104"/>
      <c r="AD1100" s="104"/>
      <c r="AE1100" s="132"/>
      <c r="AF1100" s="133"/>
      <c r="AG1100" s="132"/>
      <c r="AH1100" s="132"/>
      <c r="AI1100" s="133"/>
      <c r="AJ1100" s="132"/>
      <c r="AK1100" s="104"/>
      <c r="AL1100" s="104"/>
      <c r="AM1100" s="104"/>
      <c r="AN1100" s="132"/>
      <c r="AO1100" s="104"/>
      <c r="AP1100" s="104"/>
      <c r="AQ1100" s="104"/>
      <c r="AR1100" s="104"/>
      <c r="AS1100" s="104"/>
      <c r="AT1100" s="104"/>
      <c r="AU1100" s="104"/>
      <c r="AV1100" s="126"/>
      <c r="AW1100" s="104"/>
      <c r="AX1100" s="134"/>
      <c r="AY1100" s="134"/>
      <c r="AZ1100" s="134"/>
    </row>
    <row r="1101">
      <c r="B1101" s="135"/>
      <c r="D1101" s="38"/>
      <c r="E1101" s="83"/>
      <c r="F1101" s="70"/>
      <c r="G1101" s="71"/>
      <c r="H1101" s="72"/>
      <c r="I1101" s="72"/>
      <c r="J1101" s="72"/>
      <c r="K1101" s="72"/>
      <c r="L1101" s="72"/>
      <c r="M1101" s="72"/>
      <c r="N1101" s="73"/>
      <c r="O1101" s="73"/>
      <c r="P1101" s="73"/>
      <c r="Q1101" s="72"/>
      <c r="R1101" s="128"/>
      <c r="S1101" s="129"/>
      <c r="T1101" s="130"/>
      <c r="U1101" s="129"/>
      <c r="V1101" s="95"/>
      <c r="W1101" s="95"/>
      <c r="X1101" s="131"/>
      <c r="Y1101" s="132"/>
      <c r="Z1101" s="132"/>
      <c r="AA1101" s="95"/>
      <c r="AB1101" s="132"/>
      <c r="AC1101" s="104"/>
      <c r="AD1101" s="104"/>
      <c r="AE1101" s="132"/>
      <c r="AF1101" s="133"/>
      <c r="AG1101" s="132"/>
      <c r="AH1101" s="132"/>
      <c r="AI1101" s="133"/>
      <c r="AJ1101" s="132"/>
      <c r="AK1101" s="104"/>
      <c r="AL1101" s="104"/>
      <c r="AM1101" s="104"/>
      <c r="AN1101" s="132"/>
      <c r="AO1101" s="104"/>
      <c r="AP1101" s="104"/>
      <c r="AQ1101" s="104"/>
      <c r="AR1101" s="104"/>
      <c r="AS1101" s="104"/>
      <c r="AT1101" s="104"/>
      <c r="AU1101" s="104"/>
      <c r="AV1101" s="126"/>
      <c r="AW1101" s="104"/>
      <c r="AX1101" s="134"/>
      <c r="AY1101" s="134"/>
      <c r="AZ1101" s="134"/>
    </row>
    <row r="1102">
      <c r="B1102" s="135"/>
      <c r="D1102" s="38"/>
      <c r="E1102" s="83"/>
      <c r="F1102" s="70"/>
      <c r="G1102" s="71"/>
      <c r="H1102" s="72"/>
      <c r="I1102" s="72"/>
      <c r="J1102" s="72"/>
      <c r="K1102" s="72"/>
      <c r="L1102" s="72"/>
      <c r="M1102" s="72"/>
      <c r="N1102" s="73"/>
      <c r="O1102" s="73"/>
      <c r="P1102" s="73"/>
      <c r="Q1102" s="72"/>
      <c r="R1102" s="128"/>
      <c r="S1102" s="129"/>
      <c r="T1102" s="130"/>
      <c r="U1102" s="129"/>
      <c r="V1102" s="95"/>
      <c r="W1102" s="95"/>
      <c r="X1102" s="131"/>
      <c r="Y1102" s="132"/>
      <c r="Z1102" s="132"/>
      <c r="AA1102" s="95"/>
      <c r="AB1102" s="132"/>
      <c r="AC1102" s="104"/>
      <c r="AD1102" s="104"/>
      <c r="AE1102" s="132"/>
      <c r="AF1102" s="133"/>
      <c r="AG1102" s="132"/>
      <c r="AH1102" s="132"/>
      <c r="AI1102" s="133"/>
      <c r="AJ1102" s="132"/>
      <c r="AK1102" s="104"/>
      <c r="AL1102" s="104"/>
      <c r="AM1102" s="104"/>
      <c r="AN1102" s="132"/>
      <c r="AO1102" s="104"/>
      <c r="AP1102" s="104"/>
      <c r="AQ1102" s="104"/>
      <c r="AR1102" s="104"/>
      <c r="AS1102" s="104"/>
      <c r="AT1102" s="104"/>
      <c r="AU1102" s="104"/>
      <c r="AV1102" s="126"/>
      <c r="AW1102" s="104"/>
      <c r="AX1102" s="134"/>
      <c r="AY1102" s="134"/>
      <c r="AZ1102" s="134"/>
    </row>
    <row r="1103">
      <c r="B1103" s="135"/>
      <c r="D1103" s="38"/>
      <c r="E1103" s="83"/>
      <c r="F1103" s="70"/>
      <c r="G1103" s="71"/>
      <c r="H1103" s="72"/>
      <c r="I1103" s="72"/>
      <c r="J1103" s="72"/>
      <c r="K1103" s="72"/>
      <c r="L1103" s="72"/>
      <c r="M1103" s="72"/>
      <c r="N1103" s="73"/>
      <c r="O1103" s="73"/>
      <c r="P1103" s="73"/>
      <c r="Q1103" s="72"/>
      <c r="R1103" s="128"/>
      <c r="S1103" s="129"/>
      <c r="T1103" s="130"/>
      <c r="U1103" s="129"/>
      <c r="V1103" s="95"/>
      <c r="W1103" s="95"/>
      <c r="X1103" s="131"/>
      <c r="Y1103" s="132"/>
      <c r="Z1103" s="132"/>
      <c r="AA1103" s="95"/>
      <c r="AB1103" s="132"/>
      <c r="AC1103" s="104"/>
      <c r="AD1103" s="104"/>
      <c r="AE1103" s="132"/>
      <c r="AF1103" s="133"/>
      <c r="AG1103" s="132"/>
      <c r="AH1103" s="132"/>
      <c r="AI1103" s="133"/>
      <c r="AJ1103" s="132"/>
      <c r="AK1103" s="104"/>
      <c r="AL1103" s="104"/>
      <c r="AM1103" s="104"/>
      <c r="AN1103" s="132"/>
      <c r="AO1103" s="104"/>
      <c r="AP1103" s="104"/>
      <c r="AQ1103" s="104"/>
      <c r="AR1103" s="104"/>
      <c r="AS1103" s="104"/>
      <c r="AT1103" s="104"/>
      <c r="AU1103" s="104"/>
      <c r="AV1103" s="126"/>
      <c r="AW1103" s="104"/>
      <c r="AX1103" s="134"/>
      <c r="AY1103" s="134"/>
      <c r="AZ1103" s="134"/>
    </row>
    <row r="1104">
      <c r="B1104" s="135"/>
      <c r="D1104" s="38"/>
      <c r="E1104" s="83"/>
      <c r="F1104" s="70"/>
      <c r="G1104" s="71"/>
      <c r="H1104" s="72"/>
      <c r="I1104" s="72"/>
      <c r="J1104" s="72"/>
      <c r="K1104" s="72"/>
      <c r="L1104" s="72"/>
      <c r="M1104" s="72"/>
      <c r="N1104" s="73"/>
      <c r="O1104" s="73"/>
      <c r="P1104" s="73"/>
      <c r="Q1104" s="72"/>
      <c r="R1104" s="128"/>
      <c r="S1104" s="129"/>
      <c r="T1104" s="130"/>
      <c r="U1104" s="129"/>
      <c r="V1104" s="95"/>
      <c r="W1104" s="95"/>
      <c r="X1104" s="131"/>
      <c r="Y1104" s="132"/>
      <c r="Z1104" s="132"/>
      <c r="AA1104" s="95"/>
      <c r="AB1104" s="132"/>
      <c r="AC1104" s="104"/>
      <c r="AD1104" s="104"/>
      <c r="AE1104" s="132"/>
      <c r="AF1104" s="133"/>
      <c r="AG1104" s="132"/>
      <c r="AH1104" s="132"/>
      <c r="AI1104" s="133"/>
      <c r="AJ1104" s="132"/>
      <c r="AK1104" s="104"/>
      <c r="AL1104" s="104"/>
      <c r="AM1104" s="104"/>
      <c r="AN1104" s="132"/>
      <c r="AO1104" s="104"/>
      <c r="AP1104" s="104"/>
      <c r="AQ1104" s="104"/>
      <c r="AR1104" s="104"/>
      <c r="AS1104" s="104"/>
      <c r="AT1104" s="104"/>
      <c r="AU1104" s="104"/>
      <c r="AV1104" s="126"/>
      <c r="AW1104" s="104"/>
      <c r="AX1104" s="134"/>
      <c r="AY1104" s="134"/>
      <c r="AZ1104" s="134"/>
    </row>
    <row r="1105">
      <c r="B1105" s="135"/>
      <c r="D1105" s="38"/>
      <c r="E1105" s="83"/>
      <c r="F1105" s="70"/>
      <c r="G1105" s="71"/>
      <c r="H1105" s="72"/>
      <c r="I1105" s="72"/>
      <c r="J1105" s="72"/>
      <c r="K1105" s="72"/>
      <c r="L1105" s="72"/>
      <c r="M1105" s="72"/>
      <c r="N1105" s="73"/>
      <c r="O1105" s="73"/>
      <c r="P1105" s="73"/>
      <c r="Q1105" s="72"/>
      <c r="R1105" s="128"/>
      <c r="S1105" s="129"/>
      <c r="T1105" s="130"/>
      <c r="U1105" s="129"/>
      <c r="V1105" s="95"/>
      <c r="W1105" s="95"/>
      <c r="X1105" s="131"/>
      <c r="Y1105" s="132"/>
      <c r="Z1105" s="132"/>
      <c r="AA1105" s="95"/>
      <c r="AB1105" s="132"/>
      <c r="AC1105" s="104"/>
      <c r="AD1105" s="104"/>
      <c r="AE1105" s="132"/>
      <c r="AF1105" s="133"/>
      <c r="AG1105" s="132"/>
      <c r="AH1105" s="132"/>
      <c r="AI1105" s="133"/>
      <c r="AJ1105" s="132"/>
      <c r="AK1105" s="104"/>
      <c r="AL1105" s="104"/>
      <c r="AM1105" s="104"/>
      <c r="AN1105" s="132"/>
      <c r="AO1105" s="104"/>
      <c r="AP1105" s="104"/>
      <c r="AQ1105" s="104"/>
      <c r="AR1105" s="104"/>
      <c r="AS1105" s="104"/>
      <c r="AT1105" s="104"/>
      <c r="AU1105" s="104"/>
      <c r="AV1105" s="126"/>
      <c r="AW1105" s="104"/>
      <c r="AX1105" s="134"/>
      <c r="AY1105" s="134"/>
      <c r="AZ1105" s="134"/>
    </row>
    <row r="1106">
      <c r="B1106" s="135"/>
      <c r="D1106" s="38"/>
      <c r="E1106" s="83"/>
      <c r="F1106" s="70"/>
      <c r="G1106" s="71"/>
      <c r="H1106" s="72"/>
      <c r="I1106" s="72"/>
      <c r="J1106" s="72"/>
      <c r="K1106" s="72"/>
      <c r="L1106" s="72"/>
      <c r="M1106" s="72"/>
      <c r="N1106" s="73"/>
      <c r="O1106" s="73"/>
      <c r="P1106" s="73"/>
      <c r="Q1106" s="72"/>
      <c r="R1106" s="128"/>
      <c r="S1106" s="129"/>
      <c r="T1106" s="130"/>
      <c r="U1106" s="129"/>
      <c r="V1106" s="95"/>
      <c r="W1106" s="95"/>
      <c r="X1106" s="131"/>
      <c r="Y1106" s="132"/>
      <c r="Z1106" s="132"/>
      <c r="AA1106" s="95"/>
      <c r="AB1106" s="132"/>
      <c r="AC1106" s="104"/>
      <c r="AD1106" s="104"/>
      <c r="AE1106" s="132"/>
      <c r="AF1106" s="133"/>
      <c r="AG1106" s="132"/>
      <c r="AH1106" s="132"/>
      <c r="AI1106" s="133"/>
      <c r="AJ1106" s="132"/>
      <c r="AK1106" s="104"/>
      <c r="AL1106" s="104"/>
      <c r="AM1106" s="104"/>
      <c r="AN1106" s="132"/>
      <c r="AO1106" s="104"/>
      <c r="AP1106" s="104"/>
      <c r="AQ1106" s="104"/>
      <c r="AR1106" s="104"/>
      <c r="AS1106" s="104"/>
      <c r="AT1106" s="104"/>
      <c r="AU1106" s="104"/>
      <c r="AV1106" s="126"/>
      <c r="AW1106" s="104"/>
      <c r="AX1106" s="134"/>
      <c r="AY1106" s="134"/>
      <c r="AZ1106" s="134"/>
    </row>
    <row r="1107">
      <c r="B1107" s="135"/>
      <c r="D1107" s="38"/>
      <c r="E1107" s="83"/>
      <c r="F1107" s="70"/>
      <c r="G1107" s="71"/>
      <c r="H1107" s="72"/>
      <c r="I1107" s="72"/>
      <c r="J1107" s="72"/>
      <c r="K1107" s="72"/>
      <c r="L1107" s="72"/>
      <c r="M1107" s="72"/>
      <c r="N1107" s="73"/>
      <c r="O1107" s="73"/>
      <c r="P1107" s="73"/>
      <c r="Q1107" s="72"/>
      <c r="R1107" s="128"/>
      <c r="S1107" s="129"/>
      <c r="T1107" s="130"/>
      <c r="U1107" s="129"/>
      <c r="V1107" s="95"/>
      <c r="W1107" s="95"/>
      <c r="X1107" s="131"/>
      <c r="Y1107" s="132"/>
      <c r="Z1107" s="132"/>
      <c r="AA1107" s="95"/>
      <c r="AB1107" s="132"/>
      <c r="AC1107" s="104"/>
      <c r="AD1107" s="104"/>
      <c r="AE1107" s="132"/>
      <c r="AF1107" s="133"/>
      <c r="AG1107" s="132"/>
      <c r="AH1107" s="132"/>
      <c r="AI1107" s="133"/>
      <c r="AJ1107" s="132"/>
      <c r="AK1107" s="104"/>
      <c r="AL1107" s="104"/>
      <c r="AM1107" s="104"/>
      <c r="AN1107" s="132"/>
      <c r="AO1107" s="104"/>
      <c r="AP1107" s="104"/>
      <c r="AQ1107" s="104"/>
      <c r="AR1107" s="104"/>
      <c r="AS1107" s="104"/>
      <c r="AT1107" s="104"/>
      <c r="AU1107" s="104"/>
      <c r="AV1107" s="126"/>
      <c r="AW1107" s="104"/>
      <c r="AX1107" s="134"/>
      <c r="AY1107" s="134"/>
      <c r="AZ1107" s="134"/>
    </row>
    <row r="1108">
      <c r="B1108" s="135"/>
      <c r="D1108" s="38"/>
      <c r="E1108" s="83"/>
      <c r="F1108" s="70"/>
      <c r="G1108" s="71"/>
      <c r="H1108" s="72"/>
      <c r="I1108" s="72"/>
      <c r="J1108" s="72"/>
      <c r="K1108" s="72"/>
      <c r="L1108" s="72"/>
      <c r="M1108" s="72"/>
      <c r="N1108" s="73"/>
      <c r="O1108" s="73"/>
      <c r="P1108" s="73"/>
      <c r="Q1108" s="72"/>
      <c r="R1108" s="128"/>
      <c r="S1108" s="129"/>
      <c r="T1108" s="130"/>
      <c r="U1108" s="129"/>
      <c r="V1108" s="95"/>
      <c r="W1108" s="95"/>
      <c r="X1108" s="131"/>
      <c r="Y1108" s="132"/>
      <c r="Z1108" s="132"/>
      <c r="AA1108" s="95"/>
      <c r="AB1108" s="132"/>
      <c r="AC1108" s="104"/>
      <c r="AD1108" s="104"/>
      <c r="AE1108" s="132"/>
      <c r="AF1108" s="133"/>
      <c r="AG1108" s="132"/>
      <c r="AH1108" s="132"/>
      <c r="AI1108" s="133"/>
      <c r="AJ1108" s="132"/>
      <c r="AK1108" s="104"/>
      <c r="AL1108" s="104"/>
      <c r="AM1108" s="104"/>
      <c r="AN1108" s="132"/>
      <c r="AO1108" s="104"/>
      <c r="AP1108" s="104"/>
      <c r="AQ1108" s="104"/>
      <c r="AR1108" s="104"/>
      <c r="AS1108" s="104"/>
      <c r="AT1108" s="104"/>
      <c r="AU1108" s="104"/>
      <c r="AV1108" s="126"/>
      <c r="AW1108" s="104"/>
      <c r="AX1108" s="134"/>
      <c r="AY1108" s="134"/>
      <c r="AZ1108" s="134"/>
    </row>
    <row r="1109">
      <c r="B1109" s="135"/>
      <c r="D1109" s="38"/>
      <c r="E1109" s="83"/>
      <c r="F1109" s="70"/>
      <c r="G1109" s="71"/>
      <c r="H1109" s="72"/>
      <c r="I1109" s="72"/>
      <c r="J1109" s="72"/>
      <c r="K1109" s="72"/>
      <c r="L1109" s="72"/>
      <c r="M1109" s="72"/>
      <c r="N1109" s="73"/>
      <c r="O1109" s="73"/>
      <c r="P1109" s="73"/>
      <c r="Q1109" s="72"/>
      <c r="R1109" s="128"/>
      <c r="S1109" s="129"/>
      <c r="T1109" s="130"/>
      <c r="U1109" s="129"/>
      <c r="V1109" s="95"/>
      <c r="W1109" s="95"/>
      <c r="X1109" s="131"/>
      <c r="Y1109" s="132"/>
      <c r="Z1109" s="132"/>
      <c r="AA1109" s="95"/>
      <c r="AB1109" s="132"/>
      <c r="AC1109" s="104"/>
      <c r="AD1109" s="104"/>
      <c r="AE1109" s="132"/>
      <c r="AF1109" s="133"/>
      <c r="AG1109" s="132"/>
      <c r="AH1109" s="132"/>
      <c r="AI1109" s="133"/>
      <c r="AJ1109" s="132"/>
      <c r="AK1109" s="104"/>
      <c r="AL1109" s="104"/>
      <c r="AM1109" s="104"/>
      <c r="AN1109" s="132"/>
      <c r="AO1109" s="104"/>
      <c r="AP1109" s="104"/>
      <c r="AQ1109" s="104"/>
      <c r="AR1109" s="104"/>
      <c r="AS1109" s="104"/>
      <c r="AT1109" s="104"/>
      <c r="AU1109" s="104"/>
      <c r="AV1109" s="126"/>
      <c r="AW1109" s="104"/>
      <c r="AX1109" s="134"/>
      <c r="AY1109" s="134"/>
      <c r="AZ1109" s="134"/>
    </row>
    <row r="1110">
      <c r="B1110" s="135"/>
      <c r="D1110" s="38"/>
      <c r="E1110" s="83"/>
      <c r="F1110" s="70"/>
      <c r="G1110" s="71"/>
      <c r="H1110" s="72"/>
      <c r="I1110" s="72"/>
      <c r="J1110" s="72"/>
      <c r="K1110" s="72"/>
      <c r="L1110" s="72"/>
      <c r="M1110" s="72"/>
      <c r="N1110" s="73"/>
      <c r="O1110" s="73"/>
      <c r="P1110" s="73"/>
      <c r="Q1110" s="72"/>
      <c r="R1110" s="128"/>
      <c r="S1110" s="129"/>
      <c r="T1110" s="130"/>
      <c r="U1110" s="129"/>
      <c r="V1110" s="95"/>
      <c r="W1110" s="95"/>
      <c r="X1110" s="131"/>
      <c r="Y1110" s="132"/>
      <c r="Z1110" s="132"/>
      <c r="AA1110" s="95"/>
      <c r="AB1110" s="132"/>
      <c r="AC1110" s="104"/>
      <c r="AD1110" s="104"/>
      <c r="AE1110" s="132"/>
      <c r="AF1110" s="133"/>
      <c r="AG1110" s="132"/>
      <c r="AH1110" s="132"/>
      <c r="AI1110" s="133"/>
      <c r="AJ1110" s="132"/>
      <c r="AK1110" s="104"/>
      <c r="AL1110" s="104"/>
      <c r="AM1110" s="104"/>
      <c r="AN1110" s="132"/>
      <c r="AO1110" s="104"/>
      <c r="AP1110" s="104"/>
      <c r="AQ1110" s="104"/>
      <c r="AR1110" s="104"/>
      <c r="AS1110" s="104"/>
      <c r="AT1110" s="104"/>
      <c r="AU1110" s="104"/>
      <c r="AV1110" s="126"/>
      <c r="AW1110" s="104"/>
      <c r="AX1110" s="134"/>
      <c r="AY1110" s="134"/>
      <c r="AZ1110" s="134"/>
    </row>
    <row r="1111">
      <c r="B1111" s="135"/>
      <c r="D1111" s="38"/>
      <c r="E1111" s="83"/>
      <c r="F1111" s="70"/>
      <c r="G1111" s="71"/>
      <c r="H1111" s="72"/>
      <c r="I1111" s="72"/>
      <c r="J1111" s="72"/>
      <c r="K1111" s="72"/>
      <c r="L1111" s="72"/>
      <c r="M1111" s="72"/>
      <c r="N1111" s="73"/>
      <c r="O1111" s="73"/>
      <c r="P1111" s="73"/>
      <c r="Q1111" s="72"/>
      <c r="R1111" s="128"/>
      <c r="S1111" s="129"/>
      <c r="T1111" s="130"/>
      <c r="U1111" s="129"/>
      <c r="V1111" s="95"/>
      <c r="W1111" s="95"/>
      <c r="X1111" s="131"/>
      <c r="Y1111" s="132"/>
      <c r="Z1111" s="132"/>
      <c r="AA1111" s="95"/>
      <c r="AB1111" s="132"/>
      <c r="AC1111" s="104"/>
      <c r="AD1111" s="104"/>
      <c r="AE1111" s="132"/>
      <c r="AF1111" s="133"/>
      <c r="AG1111" s="132"/>
      <c r="AH1111" s="132"/>
      <c r="AI1111" s="133"/>
      <c r="AJ1111" s="132"/>
      <c r="AK1111" s="104"/>
      <c r="AL1111" s="104"/>
      <c r="AM1111" s="104"/>
      <c r="AN1111" s="132"/>
      <c r="AO1111" s="104"/>
      <c r="AP1111" s="104"/>
      <c r="AQ1111" s="104"/>
      <c r="AR1111" s="104"/>
      <c r="AS1111" s="104"/>
      <c r="AT1111" s="104"/>
      <c r="AU1111" s="104"/>
      <c r="AV1111" s="126"/>
      <c r="AW1111" s="104"/>
      <c r="AX1111" s="134"/>
      <c r="AY1111" s="134"/>
      <c r="AZ1111" s="134"/>
    </row>
    <row r="1112">
      <c r="B1112" s="135"/>
      <c r="D1112" s="38"/>
      <c r="E1112" s="83"/>
      <c r="F1112" s="70"/>
      <c r="G1112" s="71"/>
      <c r="H1112" s="72"/>
      <c r="I1112" s="72"/>
      <c r="J1112" s="72"/>
      <c r="K1112" s="72"/>
      <c r="L1112" s="72"/>
      <c r="M1112" s="72"/>
      <c r="N1112" s="73"/>
      <c r="O1112" s="73"/>
      <c r="P1112" s="73"/>
      <c r="Q1112" s="72"/>
      <c r="R1112" s="128"/>
      <c r="S1112" s="129"/>
      <c r="T1112" s="130"/>
      <c r="U1112" s="129"/>
      <c r="V1112" s="95"/>
      <c r="W1112" s="95"/>
      <c r="X1112" s="131"/>
      <c r="Y1112" s="132"/>
      <c r="Z1112" s="132"/>
      <c r="AA1112" s="95"/>
      <c r="AB1112" s="132"/>
      <c r="AC1112" s="104"/>
      <c r="AD1112" s="104"/>
      <c r="AE1112" s="132"/>
      <c r="AF1112" s="133"/>
      <c r="AG1112" s="132"/>
      <c r="AH1112" s="132"/>
      <c r="AI1112" s="133"/>
      <c r="AJ1112" s="132"/>
      <c r="AK1112" s="104"/>
      <c r="AL1112" s="104"/>
      <c r="AM1112" s="104"/>
      <c r="AN1112" s="132"/>
      <c r="AO1112" s="104"/>
      <c r="AP1112" s="104"/>
      <c r="AQ1112" s="104"/>
      <c r="AR1112" s="104"/>
      <c r="AS1112" s="104"/>
      <c r="AT1112" s="104"/>
      <c r="AU1112" s="104"/>
      <c r="AV1112" s="126"/>
      <c r="AW1112" s="104"/>
      <c r="AX1112" s="134"/>
      <c r="AY1112" s="134"/>
      <c r="AZ1112" s="134"/>
    </row>
    <row r="1113">
      <c r="B1113" s="135"/>
      <c r="D1113" s="38"/>
      <c r="E1113" s="83"/>
      <c r="F1113" s="70"/>
      <c r="G1113" s="71"/>
      <c r="H1113" s="72"/>
      <c r="I1113" s="72"/>
      <c r="J1113" s="72"/>
      <c r="K1113" s="72"/>
      <c r="L1113" s="72"/>
      <c r="M1113" s="72"/>
      <c r="N1113" s="73"/>
      <c r="O1113" s="73"/>
      <c r="P1113" s="73"/>
      <c r="Q1113" s="72"/>
      <c r="R1113" s="128"/>
      <c r="S1113" s="129"/>
      <c r="T1113" s="130"/>
      <c r="U1113" s="129"/>
      <c r="V1113" s="95"/>
      <c r="W1113" s="95"/>
      <c r="X1113" s="131"/>
      <c r="Y1113" s="132"/>
      <c r="Z1113" s="132"/>
      <c r="AA1113" s="95"/>
      <c r="AB1113" s="132"/>
      <c r="AC1113" s="104"/>
      <c r="AD1113" s="104"/>
      <c r="AE1113" s="132"/>
      <c r="AF1113" s="133"/>
      <c r="AG1113" s="132"/>
      <c r="AH1113" s="132"/>
      <c r="AI1113" s="133"/>
      <c r="AJ1113" s="132"/>
      <c r="AK1113" s="104"/>
      <c r="AL1113" s="104"/>
      <c r="AM1113" s="104"/>
      <c r="AN1113" s="132"/>
      <c r="AO1113" s="104"/>
      <c r="AP1113" s="104"/>
      <c r="AQ1113" s="104"/>
      <c r="AR1113" s="104"/>
      <c r="AS1113" s="104"/>
      <c r="AT1113" s="104"/>
      <c r="AU1113" s="104"/>
      <c r="AV1113" s="126"/>
      <c r="AW1113" s="104"/>
      <c r="AX1113" s="134"/>
      <c r="AY1113" s="134"/>
      <c r="AZ1113" s="134"/>
    </row>
    <row r="1114">
      <c r="B1114" s="135"/>
      <c r="D1114" s="38"/>
      <c r="E1114" s="83"/>
      <c r="F1114" s="70"/>
      <c r="G1114" s="71"/>
      <c r="H1114" s="72"/>
      <c r="I1114" s="72"/>
      <c r="J1114" s="72"/>
      <c r="K1114" s="72"/>
      <c r="L1114" s="72"/>
      <c r="M1114" s="72"/>
      <c r="N1114" s="73"/>
      <c r="O1114" s="73"/>
      <c r="P1114" s="73"/>
      <c r="Q1114" s="72"/>
      <c r="R1114" s="128"/>
      <c r="S1114" s="129"/>
      <c r="T1114" s="130"/>
      <c r="U1114" s="129"/>
      <c r="V1114" s="95"/>
      <c r="W1114" s="95"/>
      <c r="X1114" s="131"/>
      <c r="Y1114" s="132"/>
      <c r="Z1114" s="132"/>
      <c r="AA1114" s="95"/>
      <c r="AB1114" s="132"/>
      <c r="AC1114" s="104"/>
      <c r="AD1114" s="104"/>
      <c r="AE1114" s="132"/>
      <c r="AF1114" s="133"/>
      <c r="AG1114" s="132"/>
      <c r="AH1114" s="132"/>
      <c r="AI1114" s="133"/>
      <c r="AJ1114" s="132"/>
      <c r="AK1114" s="104"/>
      <c r="AL1114" s="104"/>
      <c r="AM1114" s="104"/>
      <c r="AN1114" s="132"/>
      <c r="AO1114" s="104"/>
      <c r="AP1114" s="104"/>
      <c r="AQ1114" s="104"/>
      <c r="AR1114" s="104"/>
      <c r="AS1114" s="104"/>
      <c r="AT1114" s="104"/>
      <c r="AU1114" s="104"/>
      <c r="AV1114" s="126"/>
      <c r="AW1114" s="104"/>
      <c r="AX1114" s="134"/>
      <c r="AY1114" s="134"/>
      <c r="AZ1114" s="134"/>
    </row>
    <row r="1115">
      <c r="B1115" s="135"/>
      <c r="D1115" s="38"/>
      <c r="E1115" s="83"/>
      <c r="F1115" s="70"/>
      <c r="G1115" s="71"/>
      <c r="H1115" s="72"/>
      <c r="I1115" s="72"/>
      <c r="J1115" s="72"/>
      <c r="K1115" s="72"/>
      <c r="L1115" s="72"/>
      <c r="M1115" s="72"/>
      <c r="N1115" s="73"/>
      <c r="O1115" s="73"/>
      <c r="P1115" s="73"/>
      <c r="Q1115" s="72"/>
      <c r="R1115" s="128"/>
      <c r="S1115" s="129"/>
      <c r="T1115" s="130"/>
      <c r="U1115" s="129"/>
      <c r="V1115" s="95"/>
      <c r="W1115" s="95"/>
      <c r="X1115" s="131"/>
      <c r="Y1115" s="132"/>
      <c r="Z1115" s="132"/>
      <c r="AA1115" s="95"/>
      <c r="AB1115" s="132"/>
      <c r="AC1115" s="104"/>
      <c r="AD1115" s="104"/>
      <c r="AE1115" s="132"/>
      <c r="AF1115" s="133"/>
      <c r="AG1115" s="132"/>
      <c r="AH1115" s="132"/>
      <c r="AI1115" s="133"/>
      <c r="AJ1115" s="132"/>
      <c r="AK1115" s="104"/>
      <c r="AL1115" s="104"/>
      <c r="AM1115" s="104"/>
      <c r="AN1115" s="132"/>
      <c r="AO1115" s="104"/>
      <c r="AP1115" s="104"/>
      <c r="AQ1115" s="104"/>
      <c r="AR1115" s="104"/>
      <c r="AS1115" s="104"/>
      <c r="AT1115" s="104"/>
      <c r="AU1115" s="104"/>
      <c r="AV1115" s="126"/>
      <c r="AW1115" s="104"/>
      <c r="AX1115" s="134"/>
      <c r="AY1115" s="134"/>
      <c r="AZ1115" s="134"/>
    </row>
    <row r="1116">
      <c r="B1116" s="135"/>
      <c r="D1116" s="38"/>
      <c r="E1116" s="83"/>
      <c r="F1116" s="70"/>
      <c r="G1116" s="71"/>
      <c r="H1116" s="72"/>
      <c r="I1116" s="72"/>
      <c r="J1116" s="72"/>
      <c r="K1116" s="72"/>
      <c r="L1116" s="72"/>
      <c r="M1116" s="72"/>
      <c r="N1116" s="73"/>
      <c r="O1116" s="73"/>
      <c r="P1116" s="73"/>
      <c r="Q1116" s="72"/>
      <c r="R1116" s="128"/>
      <c r="S1116" s="129"/>
      <c r="T1116" s="130"/>
      <c r="U1116" s="129"/>
      <c r="V1116" s="95"/>
      <c r="W1116" s="95"/>
      <c r="X1116" s="131"/>
      <c r="Y1116" s="132"/>
      <c r="Z1116" s="132"/>
      <c r="AA1116" s="95"/>
      <c r="AB1116" s="132"/>
      <c r="AC1116" s="104"/>
      <c r="AD1116" s="104"/>
      <c r="AE1116" s="132"/>
      <c r="AF1116" s="133"/>
      <c r="AG1116" s="132"/>
      <c r="AH1116" s="132"/>
      <c r="AI1116" s="133"/>
      <c r="AJ1116" s="132"/>
      <c r="AK1116" s="104"/>
      <c r="AL1116" s="104"/>
      <c r="AM1116" s="104"/>
      <c r="AN1116" s="132"/>
      <c r="AO1116" s="104"/>
      <c r="AP1116" s="104"/>
      <c r="AQ1116" s="104"/>
      <c r="AR1116" s="104"/>
      <c r="AS1116" s="104"/>
      <c r="AT1116" s="104"/>
      <c r="AU1116" s="104"/>
      <c r="AV1116" s="126"/>
      <c r="AW1116" s="104"/>
      <c r="AX1116" s="134"/>
      <c r="AY1116" s="134"/>
      <c r="AZ1116" s="134"/>
    </row>
    <row r="1117">
      <c r="B1117" s="135"/>
      <c r="D1117" s="38"/>
      <c r="E1117" s="83"/>
      <c r="F1117" s="70"/>
      <c r="G1117" s="71"/>
      <c r="H1117" s="72"/>
      <c r="I1117" s="72"/>
      <c r="J1117" s="72"/>
      <c r="K1117" s="72"/>
      <c r="L1117" s="72"/>
      <c r="M1117" s="72"/>
      <c r="N1117" s="73"/>
      <c r="O1117" s="73"/>
      <c r="P1117" s="73"/>
      <c r="Q1117" s="72"/>
      <c r="R1117" s="128"/>
      <c r="S1117" s="129"/>
      <c r="T1117" s="130"/>
      <c r="U1117" s="129"/>
      <c r="V1117" s="95"/>
      <c r="W1117" s="95"/>
      <c r="X1117" s="131"/>
      <c r="Y1117" s="132"/>
      <c r="Z1117" s="132"/>
      <c r="AA1117" s="95"/>
      <c r="AB1117" s="132"/>
      <c r="AC1117" s="104"/>
      <c r="AD1117" s="104"/>
      <c r="AE1117" s="132"/>
      <c r="AF1117" s="133"/>
      <c r="AG1117" s="132"/>
      <c r="AH1117" s="132"/>
      <c r="AI1117" s="133"/>
      <c r="AJ1117" s="132"/>
      <c r="AK1117" s="104"/>
      <c r="AL1117" s="104"/>
      <c r="AM1117" s="104"/>
      <c r="AN1117" s="132"/>
      <c r="AO1117" s="104"/>
      <c r="AP1117" s="104"/>
      <c r="AQ1117" s="104"/>
      <c r="AR1117" s="104"/>
      <c r="AS1117" s="104"/>
      <c r="AT1117" s="104"/>
      <c r="AU1117" s="104"/>
      <c r="AV1117" s="126"/>
      <c r="AW1117" s="104"/>
      <c r="AX1117" s="134"/>
      <c r="AY1117" s="134"/>
      <c r="AZ1117" s="134"/>
    </row>
    <row r="1118">
      <c r="B1118" s="135"/>
      <c r="D1118" s="38"/>
      <c r="E1118" s="83"/>
      <c r="F1118" s="70"/>
      <c r="G1118" s="71"/>
      <c r="H1118" s="72"/>
      <c r="I1118" s="72"/>
      <c r="J1118" s="72"/>
      <c r="K1118" s="72"/>
      <c r="L1118" s="72"/>
      <c r="M1118" s="72"/>
      <c r="N1118" s="73"/>
      <c r="O1118" s="73"/>
      <c r="P1118" s="73"/>
      <c r="Q1118" s="72"/>
      <c r="R1118" s="128"/>
      <c r="S1118" s="129"/>
      <c r="T1118" s="130"/>
      <c r="U1118" s="129"/>
      <c r="V1118" s="95"/>
      <c r="W1118" s="95"/>
      <c r="X1118" s="131"/>
      <c r="Y1118" s="132"/>
      <c r="Z1118" s="132"/>
      <c r="AA1118" s="95"/>
      <c r="AB1118" s="132"/>
      <c r="AC1118" s="104"/>
      <c r="AD1118" s="104"/>
      <c r="AE1118" s="132"/>
      <c r="AF1118" s="133"/>
      <c r="AG1118" s="132"/>
      <c r="AH1118" s="132"/>
      <c r="AI1118" s="133"/>
      <c r="AJ1118" s="132"/>
      <c r="AK1118" s="104"/>
      <c r="AL1118" s="104"/>
      <c r="AM1118" s="104"/>
      <c r="AN1118" s="132"/>
      <c r="AO1118" s="104"/>
      <c r="AP1118" s="104"/>
      <c r="AQ1118" s="104"/>
      <c r="AR1118" s="104"/>
      <c r="AS1118" s="104"/>
      <c r="AT1118" s="104"/>
      <c r="AU1118" s="104"/>
      <c r="AV1118" s="126"/>
      <c r="AW1118" s="104"/>
      <c r="AX1118" s="134"/>
      <c r="AY1118" s="134"/>
      <c r="AZ1118" s="134"/>
    </row>
    <row r="1119">
      <c r="B1119" s="135"/>
      <c r="D1119" s="38"/>
      <c r="E1119" s="83"/>
      <c r="F1119" s="70"/>
      <c r="G1119" s="71"/>
      <c r="H1119" s="72"/>
      <c r="I1119" s="72"/>
      <c r="J1119" s="72"/>
      <c r="K1119" s="72"/>
      <c r="L1119" s="72"/>
      <c r="M1119" s="72"/>
      <c r="N1119" s="73"/>
      <c r="O1119" s="73"/>
      <c r="P1119" s="73"/>
      <c r="Q1119" s="72"/>
      <c r="R1119" s="128"/>
      <c r="S1119" s="129"/>
      <c r="T1119" s="130"/>
      <c r="U1119" s="129"/>
      <c r="V1119" s="95"/>
      <c r="W1119" s="95"/>
      <c r="X1119" s="131"/>
      <c r="Y1119" s="132"/>
      <c r="Z1119" s="132"/>
      <c r="AA1119" s="95"/>
      <c r="AB1119" s="132"/>
      <c r="AC1119" s="104"/>
      <c r="AD1119" s="104"/>
      <c r="AE1119" s="132"/>
      <c r="AF1119" s="133"/>
      <c r="AG1119" s="132"/>
      <c r="AH1119" s="132"/>
      <c r="AI1119" s="133"/>
      <c r="AJ1119" s="132"/>
      <c r="AK1119" s="104"/>
      <c r="AL1119" s="104"/>
      <c r="AM1119" s="104"/>
      <c r="AN1119" s="132"/>
      <c r="AO1119" s="104"/>
      <c r="AP1119" s="104"/>
      <c r="AQ1119" s="104"/>
      <c r="AR1119" s="104"/>
      <c r="AS1119" s="104"/>
      <c r="AT1119" s="104"/>
      <c r="AU1119" s="104"/>
      <c r="AV1119" s="126"/>
      <c r="AW1119" s="104"/>
      <c r="AX1119" s="134"/>
      <c r="AY1119" s="134"/>
      <c r="AZ1119" s="134"/>
    </row>
    <row r="1120">
      <c r="B1120" s="135"/>
      <c r="D1120" s="38"/>
      <c r="E1120" s="83"/>
      <c r="F1120" s="70"/>
      <c r="G1120" s="71"/>
      <c r="H1120" s="72"/>
      <c r="I1120" s="72"/>
      <c r="J1120" s="72"/>
      <c r="K1120" s="72"/>
      <c r="L1120" s="72"/>
      <c r="M1120" s="72"/>
      <c r="N1120" s="73"/>
      <c r="O1120" s="73"/>
      <c r="P1120" s="73"/>
      <c r="Q1120" s="72"/>
      <c r="R1120" s="128"/>
      <c r="S1120" s="129"/>
      <c r="T1120" s="130"/>
      <c r="U1120" s="129"/>
      <c r="V1120" s="95"/>
      <c r="W1120" s="95"/>
      <c r="X1120" s="131"/>
      <c r="Y1120" s="132"/>
      <c r="Z1120" s="132"/>
      <c r="AA1120" s="95"/>
      <c r="AB1120" s="132"/>
      <c r="AC1120" s="104"/>
      <c r="AD1120" s="104"/>
      <c r="AE1120" s="132"/>
      <c r="AF1120" s="133"/>
      <c r="AG1120" s="132"/>
      <c r="AH1120" s="132"/>
      <c r="AI1120" s="133"/>
      <c r="AJ1120" s="132"/>
      <c r="AK1120" s="104"/>
      <c r="AL1120" s="104"/>
      <c r="AM1120" s="104"/>
      <c r="AN1120" s="132"/>
      <c r="AO1120" s="104"/>
      <c r="AP1120" s="104"/>
      <c r="AQ1120" s="104"/>
      <c r="AR1120" s="104"/>
      <c r="AS1120" s="104"/>
      <c r="AT1120" s="104"/>
      <c r="AU1120" s="104"/>
      <c r="AV1120" s="126"/>
      <c r="AW1120" s="104"/>
      <c r="AX1120" s="134"/>
      <c r="AY1120" s="134"/>
      <c r="AZ1120" s="134"/>
    </row>
    <row r="1121">
      <c r="B1121" s="135"/>
      <c r="D1121" s="38"/>
      <c r="E1121" s="83"/>
      <c r="F1121" s="70"/>
      <c r="G1121" s="71"/>
      <c r="H1121" s="72"/>
      <c r="I1121" s="72"/>
      <c r="J1121" s="72"/>
      <c r="K1121" s="72"/>
      <c r="L1121" s="72"/>
      <c r="M1121" s="72"/>
      <c r="N1121" s="73"/>
      <c r="O1121" s="73"/>
      <c r="P1121" s="73"/>
      <c r="Q1121" s="72"/>
      <c r="R1121" s="128"/>
      <c r="S1121" s="129"/>
      <c r="T1121" s="130"/>
      <c r="U1121" s="129"/>
      <c r="V1121" s="95"/>
      <c r="W1121" s="95"/>
      <c r="X1121" s="131"/>
      <c r="Y1121" s="132"/>
      <c r="Z1121" s="132"/>
      <c r="AA1121" s="95"/>
      <c r="AB1121" s="132"/>
      <c r="AC1121" s="104"/>
      <c r="AD1121" s="104"/>
      <c r="AE1121" s="132"/>
      <c r="AF1121" s="133"/>
      <c r="AG1121" s="132"/>
      <c r="AH1121" s="132"/>
      <c r="AI1121" s="133"/>
      <c r="AJ1121" s="132"/>
      <c r="AK1121" s="104"/>
      <c r="AL1121" s="104"/>
      <c r="AM1121" s="104"/>
      <c r="AN1121" s="132"/>
      <c r="AO1121" s="104"/>
      <c r="AP1121" s="104"/>
      <c r="AQ1121" s="104"/>
      <c r="AR1121" s="104"/>
      <c r="AS1121" s="104"/>
      <c r="AT1121" s="104"/>
      <c r="AU1121" s="104"/>
      <c r="AV1121" s="126"/>
      <c r="AW1121" s="104"/>
      <c r="AX1121" s="134"/>
      <c r="AY1121" s="134"/>
      <c r="AZ1121" s="134"/>
    </row>
    <row r="1122">
      <c r="B1122" s="135"/>
      <c r="D1122" s="38"/>
      <c r="E1122" s="83"/>
      <c r="F1122" s="70"/>
      <c r="G1122" s="71"/>
      <c r="H1122" s="72"/>
      <c r="I1122" s="72"/>
      <c r="J1122" s="72"/>
      <c r="K1122" s="72"/>
      <c r="L1122" s="72"/>
      <c r="M1122" s="72"/>
      <c r="N1122" s="73"/>
      <c r="O1122" s="73"/>
      <c r="P1122" s="73"/>
      <c r="Q1122" s="72"/>
      <c r="R1122" s="128"/>
      <c r="S1122" s="129"/>
      <c r="T1122" s="130"/>
      <c r="U1122" s="129"/>
      <c r="V1122" s="95"/>
      <c r="W1122" s="95"/>
      <c r="X1122" s="131"/>
      <c r="Y1122" s="132"/>
      <c r="Z1122" s="132"/>
      <c r="AA1122" s="95"/>
      <c r="AB1122" s="132"/>
      <c r="AC1122" s="104"/>
      <c r="AD1122" s="104"/>
      <c r="AE1122" s="132"/>
      <c r="AF1122" s="133"/>
      <c r="AG1122" s="132"/>
      <c r="AH1122" s="132"/>
      <c r="AI1122" s="133"/>
      <c r="AJ1122" s="132"/>
      <c r="AK1122" s="104"/>
      <c r="AL1122" s="104"/>
      <c r="AM1122" s="104"/>
      <c r="AN1122" s="132"/>
      <c r="AO1122" s="104"/>
      <c r="AP1122" s="104"/>
      <c r="AQ1122" s="104"/>
      <c r="AR1122" s="104"/>
      <c r="AS1122" s="104"/>
      <c r="AT1122" s="104"/>
      <c r="AU1122" s="104"/>
      <c r="AV1122" s="126"/>
      <c r="AW1122" s="104"/>
      <c r="AX1122" s="134"/>
      <c r="AY1122" s="134"/>
      <c r="AZ1122" s="134"/>
    </row>
    <row r="1123">
      <c r="B1123" s="135"/>
      <c r="D1123" s="38"/>
      <c r="E1123" s="83"/>
      <c r="F1123" s="70"/>
      <c r="G1123" s="71"/>
      <c r="H1123" s="72"/>
      <c r="I1123" s="72"/>
      <c r="J1123" s="72"/>
      <c r="K1123" s="72"/>
      <c r="L1123" s="72"/>
      <c r="M1123" s="72"/>
      <c r="N1123" s="73"/>
      <c r="O1123" s="73"/>
      <c r="P1123" s="73"/>
      <c r="Q1123" s="72"/>
      <c r="R1123" s="128"/>
      <c r="S1123" s="129"/>
      <c r="T1123" s="130"/>
      <c r="U1123" s="129"/>
      <c r="V1123" s="95"/>
      <c r="W1123" s="95"/>
      <c r="X1123" s="131"/>
      <c r="Y1123" s="132"/>
      <c r="Z1123" s="132"/>
      <c r="AA1123" s="95"/>
      <c r="AB1123" s="132"/>
      <c r="AC1123" s="104"/>
      <c r="AD1123" s="104"/>
      <c r="AE1123" s="132"/>
      <c r="AF1123" s="133"/>
      <c r="AG1123" s="132"/>
      <c r="AH1123" s="132"/>
      <c r="AI1123" s="133"/>
      <c r="AJ1123" s="132"/>
      <c r="AK1123" s="104"/>
      <c r="AL1123" s="104"/>
      <c r="AM1123" s="104"/>
      <c r="AN1123" s="132"/>
      <c r="AO1123" s="104"/>
      <c r="AP1123" s="104"/>
      <c r="AQ1123" s="104"/>
      <c r="AR1123" s="104"/>
      <c r="AS1123" s="104"/>
      <c r="AT1123" s="104"/>
      <c r="AU1123" s="104"/>
      <c r="AV1123" s="126"/>
      <c r="AW1123" s="104"/>
      <c r="AX1123" s="134"/>
      <c r="AY1123" s="134"/>
      <c r="AZ1123" s="134"/>
    </row>
    <row r="1124">
      <c r="B1124" s="135"/>
      <c r="D1124" s="38"/>
      <c r="E1124" s="83"/>
      <c r="F1124" s="70"/>
      <c r="G1124" s="71"/>
      <c r="H1124" s="72"/>
      <c r="I1124" s="72"/>
      <c r="J1124" s="72"/>
      <c r="K1124" s="72"/>
      <c r="L1124" s="72"/>
      <c r="M1124" s="72"/>
      <c r="N1124" s="73"/>
      <c r="O1124" s="73"/>
      <c r="P1124" s="73"/>
      <c r="Q1124" s="72"/>
      <c r="R1124" s="128"/>
      <c r="S1124" s="129"/>
      <c r="T1124" s="130"/>
      <c r="U1124" s="129"/>
      <c r="V1124" s="95"/>
      <c r="W1124" s="95"/>
      <c r="X1124" s="131"/>
      <c r="Y1124" s="132"/>
      <c r="Z1124" s="132"/>
      <c r="AA1124" s="95"/>
      <c r="AB1124" s="132"/>
      <c r="AC1124" s="104"/>
      <c r="AD1124" s="104"/>
      <c r="AE1124" s="132"/>
      <c r="AF1124" s="133"/>
      <c r="AG1124" s="132"/>
      <c r="AH1124" s="132"/>
      <c r="AI1124" s="133"/>
      <c r="AJ1124" s="132"/>
      <c r="AK1124" s="104"/>
      <c r="AL1124" s="104"/>
      <c r="AM1124" s="104"/>
      <c r="AN1124" s="132"/>
      <c r="AO1124" s="104"/>
      <c r="AP1124" s="104"/>
      <c r="AQ1124" s="104"/>
      <c r="AR1124" s="104"/>
      <c r="AS1124" s="104"/>
      <c r="AT1124" s="104"/>
      <c r="AU1124" s="104"/>
      <c r="AV1124" s="126"/>
      <c r="AW1124" s="104"/>
      <c r="AX1124" s="134"/>
      <c r="AY1124" s="134"/>
      <c r="AZ1124" s="134"/>
    </row>
    <row r="1125">
      <c r="B1125" s="135"/>
      <c r="D1125" s="38"/>
      <c r="E1125" s="83"/>
      <c r="F1125" s="70"/>
      <c r="G1125" s="71"/>
      <c r="H1125" s="72"/>
      <c r="I1125" s="72"/>
      <c r="J1125" s="72"/>
      <c r="K1125" s="72"/>
      <c r="L1125" s="72"/>
      <c r="M1125" s="72"/>
      <c r="N1125" s="73"/>
      <c r="O1125" s="73"/>
      <c r="P1125" s="73"/>
      <c r="Q1125" s="72"/>
      <c r="R1125" s="128"/>
      <c r="S1125" s="129"/>
      <c r="T1125" s="130"/>
      <c r="U1125" s="129"/>
      <c r="V1125" s="95"/>
      <c r="W1125" s="95"/>
      <c r="X1125" s="131"/>
      <c r="Y1125" s="132"/>
      <c r="Z1125" s="132"/>
      <c r="AA1125" s="95"/>
      <c r="AB1125" s="132"/>
      <c r="AC1125" s="104"/>
      <c r="AD1125" s="104"/>
      <c r="AE1125" s="132"/>
      <c r="AF1125" s="133"/>
      <c r="AG1125" s="132"/>
      <c r="AH1125" s="132"/>
      <c r="AI1125" s="133"/>
      <c r="AJ1125" s="132"/>
      <c r="AK1125" s="104"/>
      <c r="AL1125" s="104"/>
      <c r="AM1125" s="104"/>
      <c r="AN1125" s="132"/>
      <c r="AO1125" s="104"/>
      <c r="AP1125" s="104"/>
      <c r="AQ1125" s="104"/>
      <c r="AR1125" s="104"/>
      <c r="AS1125" s="104"/>
      <c r="AT1125" s="104"/>
      <c r="AU1125" s="104"/>
      <c r="AV1125" s="126"/>
      <c r="AW1125" s="104"/>
      <c r="AX1125" s="134"/>
      <c r="AY1125" s="134"/>
      <c r="AZ1125" s="134"/>
    </row>
    <row r="1126">
      <c r="B1126" s="135"/>
      <c r="D1126" s="38"/>
      <c r="E1126" s="83"/>
      <c r="F1126" s="70"/>
      <c r="G1126" s="71"/>
      <c r="H1126" s="72"/>
      <c r="I1126" s="72"/>
      <c r="J1126" s="72"/>
      <c r="K1126" s="72"/>
      <c r="L1126" s="72"/>
      <c r="M1126" s="72"/>
      <c r="N1126" s="73"/>
      <c r="O1126" s="73"/>
      <c r="P1126" s="73"/>
      <c r="Q1126" s="72"/>
      <c r="R1126" s="128"/>
      <c r="S1126" s="129"/>
      <c r="T1126" s="130"/>
      <c r="U1126" s="129"/>
      <c r="V1126" s="95"/>
      <c r="W1126" s="95"/>
      <c r="X1126" s="131"/>
      <c r="Y1126" s="132"/>
      <c r="Z1126" s="132"/>
      <c r="AA1126" s="95"/>
      <c r="AB1126" s="132"/>
      <c r="AC1126" s="104"/>
      <c r="AD1126" s="104"/>
      <c r="AE1126" s="132"/>
      <c r="AF1126" s="133"/>
      <c r="AG1126" s="132"/>
      <c r="AH1126" s="132"/>
      <c r="AI1126" s="133"/>
      <c r="AJ1126" s="132"/>
      <c r="AK1126" s="104"/>
      <c r="AL1126" s="104"/>
      <c r="AM1126" s="104"/>
      <c r="AN1126" s="132"/>
      <c r="AO1126" s="104"/>
      <c r="AP1126" s="104"/>
      <c r="AQ1126" s="104"/>
      <c r="AR1126" s="104"/>
      <c r="AS1126" s="104"/>
      <c r="AT1126" s="104"/>
      <c r="AU1126" s="104"/>
      <c r="AV1126" s="126"/>
      <c r="AW1126" s="104"/>
      <c r="AX1126" s="134"/>
      <c r="AY1126" s="134"/>
      <c r="AZ1126" s="134"/>
    </row>
    <row r="1127">
      <c r="B1127" s="135"/>
      <c r="D1127" s="38"/>
      <c r="E1127" s="83"/>
      <c r="F1127" s="70"/>
      <c r="G1127" s="71"/>
      <c r="H1127" s="72"/>
      <c r="I1127" s="72"/>
      <c r="J1127" s="72"/>
      <c r="K1127" s="72"/>
      <c r="L1127" s="72"/>
      <c r="M1127" s="72"/>
      <c r="N1127" s="73"/>
      <c r="O1127" s="73"/>
      <c r="P1127" s="73"/>
      <c r="Q1127" s="72"/>
      <c r="R1127" s="128"/>
      <c r="S1127" s="129"/>
      <c r="T1127" s="130"/>
      <c r="U1127" s="129"/>
      <c r="V1127" s="95"/>
      <c r="W1127" s="95"/>
      <c r="X1127" s="131"/>
      <c r="Y1127" s="132"/>
      <c r="Z1127" s="132"/>
      <c r="AA1127" s="95"/>
      <c r="AB1127" s="132"/>
      <c r="AC1127" s="104"/>
      <c r="AD1127" s="104"/>
      <c r="AE1127" s="132"/>
      <c r="AF1127" s="133"/>
      <c r="AG1127" s="132"/>
      <c r="AH1127" s="132"/>
      <c r="AI1127" s="133"/>
      <c r="AJ1127" s="132"/>
      <c r="AK1127" s="104"/>
      <c r="AL1127" s="104"/>
      <c r="AM1127" s="104"/>
      <c r="AN1127" s="132"/>
      <c r="AO1127" s="104"/>
      <c r="AP1127" s="104"/>
      <c r="AQ1127" s="104"/>
      <c r="AR1127" s="104"/>
      <c r="AS1127" s="104"/>
      <c r="AT1127" s="104"/>
      <c r="AU1127" s="104"/>
      <c r="AV1127" s="126"/>
      <c r="AW1127" s="104"/>
      <c r="AX1127" s="134"/>
      <c r="AY1127" s="134"/>
      <c r="AZ1127" s="134"/>
    </row>
    <row r="1128">
      <c r="B1128" s="135"/>
      <c r="D1128" s="38"/>
      <c r="E1128" s="83"/>
      <c r="F1128" s="70"/>
      <c r="G1128" s="71"/>
      <c r="H1128" s="72"/>
      <c r="I1128" s="72"/>
      <c r="J1128" s="72"/>
      <c r="K1128" s="72"/>
      <c r="L1128" s="72"/>
      <c r="M1128" s="72"/>
      <c r="N1128" s="73"/>
      <c r="O1128" s="73"/>
      <c r="P1128" s="73"/>
      <c r="Q1128" s="72"/>
      <c r="R1128" s="128"/>
      <c r="S1128" s="129"/>
      <c r="T1128" s="130"/>
      <c r="U1128" s="129"/>
      <c r="V1128" s="95"/>
      <c r="W1128" s="95"/>
      <c r="X1128" s="131"/>
      <c r="Y1128" s="132"/>
      <c r="Z1128" s="132"/>
      <c r="AA1128" s="95"/>
      <c r="AB1128" s="132"/>
      <c r="AC1128" s="104"/>
      <c r="AD1128" s="104"/>
      <c r="AE1128" s="132"/>
      <c r="AF1128" s="133"/>
      <c r="AG1128" s="132"/>
      <c r="AH1128" s="132"/>
      <c r="AI1128" s="133"/>
      <c r="AJ1128" s="132"/>
      <c r="AK1128" s="104"/>
      <c r="AL1128" s="104"/>
      <c r="AM1128" s="104"/>
      <c r="AN1128" s="132"/>
      <c r="AO1128" s="104"/>
      <c r="AP1128" s="104"/>
      <c r="AQ1128" s="104"/>
      <c r="AR1128" s="104"/>
      <c r="AS1128" s="104"/>
      <c r="AT1128" s="104"/>
      <c r="AU1128" s="104"/>
      <c r="AV1128" s="126"/>
      <c r="AW1128" s="104"/>
      <c r="AX1128" s="134"/>
      <c r="AY1128" s="134"/>
      <c r="AZ1128" s="134"/>
    </row>
    <row r="1129">
      <c r="B1129" s="135"/>
      <c r="D1129" s="38"/>
      <c r="E1129" s="83"/>
      <c r="F1129" s="70"/>
      <c r="G1129" s="71"/>
      <c r="H1129" s="72"/>
      <c r="I1129" s="72"/>
      <c r="J1129" s="72"/>
      <c r="K1129" s="72"/>
      <c r="L1129" s="72"/>
      <c r="M1129" s="72"/>
      <c r="N1129" s="73"/>
      <c r="O1129" s="73"/>
      <c r="P1129" s="73"/>
      <c r="Q1129" s="72"/>
      <c r="R1129" s="128"/>
      <c r="S1129" s="129"/>
      <c r="T1129" s="130"/>
      <c r="U1129" s="129"/>
      <c r="V1129" s="95"/>
      <c r="W1129" s="95"/>
      <c r="X1129" s="131"/>
      <c r="Y1129" s="132"/>
      <c r="Z1129" s="132"/>
      <c r="AA1129" s="95"/>
      <c r="AB1129" s="132"/>
      <c r="AC1129" s="104"/>
      <c r="AD1129" s="104"/>
      <c r="AE1129" s="132"/>
      <c r="AF1129" s="133"/>
      <c r="AG1129" s="132"/>
      <c r="AH1129" s="132"/>
      <c r="AI1129" s="133"/>
      <c r="AJ1129" s="132"/>
      <c r="AK1129" s="104"/>
      <c r="AL1129" s="104"/>
      <c r="AM1129" s="104"/>
      <c r="AN1129" s="132"/>
      <c r="AO1129" s="104"/>
      <c r="AP1129" s="104"/>
      <c r="AQ1129" s="104"/>
      <c r="AR1129" s="104"/>
      <c r="AS1129" s="104"/>
      <c r="AT1129" s="104"/>
      <c r="AU1129" s="104"/>
      <c r="AV1129" s="126"/>
      <c r="AW1129" s="104"/>
      <c r="AX1129" s="134"/>
      <c r="AY1129" s="134"/>
      <c r="AZ1129" s="134"/>
    </row>
    <row r="1130">
      <c r="B1130" s="135"/>
      <c r="D1130" s="38"/>
      <c r="E1130" s="83"/>
      <c r="F1130" s="70"/>
      <c r="G1130" s="71"/>
      <c r="H1130" s="72"/>
      <c r="I1130" s="72"/>
      <c r="J1130" s="72"/>
      <c r="K1130" s="72"/>
      <c r="L1130" s="72"/>
      <c r="M1130" s="72"/>
      <c r="N1130" s="73"/>
      <c r="O1130" s="73"/>
      <c r="P1130" s="73"/>
      <c r="Q1130" s="72"/>
      <c r="R1130" s="128"/>
      <c r="S1130" s="129"/>
      <c r="T1130" s="130"/>
      <c r="U1130" s="129"/>
      <c r="V1130" s="95"/>
      <c r="W1130" s="95"/>
      <c r="X1130" s="131"/>
      <c r="Y1130" s="132"/>
      <c r="Z1130" s="132"/>
      <c r="AA1130" s="95"/>
      <c r="AB1130" s="132"/>
      <c r="AC1130" s="104"/>
      <c r="AD1130" s="104"/>
      <c r="AE1130" s="132"/>
      <c r="AF1130" s="133"/>
      <c r="AG1130" s="132"/>
      <c r="AH1130" s="132"/>
      <c r="AI1130" s="133"/>
      <c r="AJ1130" s="132"/>
      <c r="AK1130" s="104"/>
      <c r="AL1130" s="104"/>
      <c r="AM1130" s="104"/>
      <c r="AN1130" s="132"/>
      <c r="AO1130" s="104"/>
      <c r="AP1130" s="104"/>
      <c r="AQ1130" s="104"/>
      <c r="AR1130" s="104"/>
      <c r="AS1130" s="104"/>
      <c r="AT1130" s="104"/>
      <c r="AU1130" s="104"/>
      <c r="AV1130" s="126"/>
      <c r="AW1130" s="104"/>
      <c r="AX1130" s="134"/>
      <c r="AY1130" s="134"/>
      <c r="AZ1130" s="134"/>
    </row>
    <row r="1131">
      <c r="B1131" s="135"/>
      <c r="D1131" s="38"/>
      <c r="E1131" s="83"/>
      <c r="F1131" s="70"/>
      <c r="G1131" s="71"/>
      <c r="H1131" s="72"/>
      <c r="I1131" s="72"/>
      <c r="J1131" s="72"/>
      <c r="K1131" s="72"/>
      <c r="L1131" s="72"/>
      <c r="M1131" s="72"/>
      <c r="N1131" s="73"/>
      <c r="O1131" s="73"/>
      <c r="P1131" s="73"/>
      <c r="Q1131" s="72"/>
      <c r="R1131" s="128"/>
      <c r="S1131" s="129"/>
      <c r="T1131" s="130"/>
      <c r="U1131" s="129"/>
      <c r="V1131" s="95"/>
      <c r="W1131" s="95"/>
      <c r="X1131" s="131"/>
      <c r="Y1131" s="132"/>
      <c r="Z1131" s="132"/>
      <c r="AA1131" s="95"/>
      <c r="AB1131" s="132"/>
      <c r="AC1131" s="104"/>
      <c r="AD1131" s="104"/>
      <c r="AE1131" s="132"/>
      <c r="AF1131" s="133"/>
      <c r="AG1131" s="132"/>
      <c r="AH1131" s="132"/>
      <c r="AI1131" s="133"/>
      <c r="AJ1131" s="132"/>
      <c r="AK1131" s="104"/>
      <c r="AL1131" s="104"/>
      <c r="AM1131" s="104"/>
      <c r="AN1131" s="132"/>
      <c r="AO1131" s="104"/>
      <c r="AP1131" s="104"/>
      <c r="AQ1131" s="104"/>
      <c r="AR1131" s="104"/>
      <c r="AS1131" s="104"/>
      <c r="AT1131" s="104"/>
      <c r="AU1131" s="104"/>
      <c r="AV1131" s="126"/>
      <c r="AW1131" s="104"/>
      <c r="AX1131" s="134"/>
      <c r="AY1131" s="134"/>
      <c r="AZ1131" s="134"/>
    </row>
    <row r="1132">
      <c r="B1132" s="135"/>
      <c r="D1132" s="38"/>
      <c r="E1132" s="83"/>
      <c r="F1132" s="70"/>
      <c r="G1132" s="71"/>
      <c r="H1132" s="72"/>
      <c r="I1132" s="72"/>
      <c r="J1132" s="72"/>
      <c r="K1132" s="72"/>
      <c r="L1132" s="72"/>
      <c r="M1132" s="72"/>
      <c r="N1132" s="73"/>
      <c r="O1132" s="73"/>
      <c r="P1132" s="73"/>
      <c r="Q1132" s="72"/>
      <c r="R1132" s="128"/>
      <c r="S1132" s="129"/>
      <c r="T1132" s="130"/>
      <c r="U1132" s="129"/>
      <c r="V1132" s="95"/>
      <c r="W1132" s="95"/>
      <c r="X1132" s="131"/>
      <c r="Y1132" s="132"/>
      <c r="Z1132" s="132"/>
      <c r="AA1132" s="95"/>
      <c r="AB1132" s="132"/>
      <c r="AC1132" s="104"/>
      <c r="AD1132" s="104"/>
      <c r="AE1132" s="132"/>
      <c r="AF1132" s="133"/>
      <c r="AG1132" s="132"/>
      <c r="AH1132" s="132"/>
      <c r="AI1132" s="133"/>
      <c r="AJ1132" s="132"/>
      <c r="AK1132" s="104"/>
      <c r="AL1132" s="104"/>
      <c r="AM1132" s="104"/>
      <c r="AN1132" s="132"/>
      <c r="AO1132" s="104"/>
      <c r="AP1132" s="104"/>
      <c r="AQ1132" s="104"/>
      <c r="AR1132" s="104"/>
      <c r="AS1132" s="104"/>
      <c r="AT1132" s="104"/>
      <c r="AU1132" s="104"/>
      <c r="AV1132" s="126"/>
      <c r="AW1132" s="104"/>
      <c r="AX1132" s="134"/>
      <c r="AY1132" s="134"/>
      <c r="AZ1132" s="134"/>
    </row>
    <row r="1133">
      <c r="B1133" s="135"/>
      <c r="D1133" s="38"/>
      <c r="E1133" s="83"/>
      <c r="F1133" s="70"/>
      <c r="G1133" s="71"/>
      <c r="H1133" s="72"/>
      <c r="I1133" s="72"/>
      <c r="J1133" s="72"/>
      <c r="K1133" s="72"/>
      <c r="L1133" s="72"/>
      <c r="M1133" s="72"/>
      <c r="N1133" s="73"/>
      <c r="O1133" s="73"/>
      <c r="P1133" s="73"/>
      <c r="Q1133" s="72"/>
      <c r="R1133" s="128"/>
      <c r="S1133" s="129"/>
      <c r="T1133" s="130"/>
      <c r="U1133" s="129"/>
      <c r="V1133" s="95"/>
      <c r="W1133" s="95"/>
      <c r="X1133" s="131"/>
      <c r="Y1133" s="132"/>
      <c r="Z1133" s="132"/>
      <c r="AA1133" s="95"/>
      <c r="AB1133" s="132"/>
      <c r="AC1133" s="104"/>
      <c r="AD1133" s="104"/>
      <c r="AE1133" s="132"/>
      <c r="AF1133" s="133"/>
      <c r="AG1133" s="132"/>
      <c r="AH1133" s="132"/>
      <c r="AI1133" s="133"/>
      <c r="AJ1133" s="132"/>
      <c r="AK1133" s="104"/>
      <c r="AL1133" s="104"/>
      <c r="AM1133" s="104"/>
      <c r="AN1133" s="132"/>
      <c r="AO1133" s="104"/>
      <c r="AP1133" s="104"/>
      <c r="AQ1133" s="104"/>
      <c r="AR1133" s="104"/>
      <c r="AS1133" s="104"/>
      <c r="AT1133" s="104"/>
      <c r="AU1133" s="104"/>
      <c r="AV1133" s="126"/>
      <c r="AW1133" s="104"/>
      <c r="AX1133" s="134"/>
      <c r="AY1133" s="134"/>
      <c r="AZ1133" s="134"/>
    </row>
    <row r="1134">
      <c r="B1134" s="135"/>
      <c r="D1134" s="38"/>
      <c r="E1134" s="83"/>
      <c r="F1134" s="70"/>
      <c r="G1134" s="71"/>
      <c r="H1134" s="72"/>
      <c r="I1134" s="72"/>
      <c r="J1134" s="72"/>
      <c r="K1134" s="72"/>
      <c r="L1134" s="72"/>
      <c r="M1134" s="72"/>
      <c r="N1134" s="73"/>
      <c r="O1134" s="73"/>
      <c r="P1134" s="73"/>
      <c r="Q1134" s="72"/>
      <c r="R1134" s="128"/>
      <c r="S1134" s="129"/>
      <c r="T1134" s="130"/>
      <c r="U1134" s="129"/>
      <c r="V1134" s="95"/>
      <c r="W1134" s="95"/>
      <c r="X1134" s="131"/>
      <c r="Y1134" s="132"/>
      <c r="Z1134" s="132"/>
      <c r="AA1134" s="95"/>
      <c r="AB1134" s="132"/>
      <c r="AC1134" s="104"/>
      <c r="AD1134" s="104"/>
      <c r="AE1134" s="132"/>
      <c r="AF1134" s="133"/>
      <c r="AG1134" s="132"/>
      <c r="AH1134" s="132"/>
      <c r="AI1134" s="133"/>
      <c r="AJ1134" s="132"/>
      <c r="AK1134" s="104"/>
      <c r="AL1134" s="104"/>
      <c r="AM1134" s="104"/>
      <c r="AN1134" s="132"/>
      <c r="AO1134" s="104"/>
      <c r="AP1134" s="104"/>
      <c r="AQ1134" s="104"/>
      <c r="AR1134" s="104"/>
      <c r="AS1134" s="104"/>
      <c r="AT1134" s="104"/>
      <c r="AU1134" s="104"/>
      <c r="AV1134" s="126"/>
      <c r="AW1134" s="104"/>
      <c r="AX1134" s="134"/>
      <c r="AY1134" s="134"/>
      <c r="AZ1134" s="134"/>
    </row>
    <row r="1135">
      <c r="B1135" s="135"/>
      <c r="D1135" s="38"/>
      <c r="E1135" s="83"/>
      <c r="F1135" s="70"/>
      <c r="G1135" s="71"/>
      <c r="H1135" s="72"/>
      <c r="I1135" s="72"/>
      <c r="J1135" s="72"/>
      <c r="K1135" s="72"/>
      <c r="L1135" s="72"/>
      <c r="M1135" s="72"/>
      <c r="N1135" s="73"/>
      <c r="O1135" s="73"/>
      <c r="P1135" s="73"/>
      <c r="Q1135" s="72"/>
      <c r="R1135" s="128"/>
      <c r="S1135" s="129"/>
      <c r="T1135" s="130"/>
      <c r="U1135" s="129"/>
      <c r="V1135" s="95"/>
      <c r="W1135" s="95"/>
      <c r="X1135" s="131"/>
      <c r="Y1135" s="132"/>
      <c r="Z1135" s="132"/>
      <c r="AA1135" s="95"/>
      <c r="AB1135" s="132"/>
      <c r="AC1135" s="104"/>
      <c r="AD1135" s="104"/>
      <c r="AE1135" s="132"/>
      <c r="AF1135" s="133"/>
      <c r="AG1135" s="132"/>
      <c r="AH1135" s="132"/>
      <c r="AI1135" s="133"/>
      <c r="AJ1135" s="132"/>
      <c r="AK1135" s="104"/>
      <c r="AL1135" s="104"/>
      <c r="AM1135" s="104"/>
      <c r="AN1135" s="132"/>
      <c r="AO1135" s="104"/>
      <c r="AP1135" s="104"/>
      <c r="AQ1135" s="104"/>
      <c r="AR1135" s="104"/>
      <c r="AS1135" s="104"/>
      <c r="AT1135" s="104"/>
      <c r="AU1135" s="104"/>
      <c r="AV1135" s="126"/>
      <c r="AW1135" s="104"/>
      <c r="AX1135" s="134"/>
      <c r="AY1135" s="134"/>
      <c r="AZ1135" s="134"/>
    </row>
    <row r="1136">
      <c r="B1136" s="135"/>
      <c r="D1136" s="38"/>
      <c r="E1136" s="83"/>
      <c r="F1136" s="70"/>
      <c r="G1136" s="71"/>
      <c r="H1136" s="72"/>
      <c r="I1136" s="72"/>
      <c r="J1136" s="72"/>
      <c r="K1136" s="72"/>
      <c r="L1136" s="72"/>
      <c r="M1136" s="72"/>
      <c r="N1136" s="73"/>
      <c r="O1136" s="73"/>
      <c r="P1136" s="73"/>
      <c r="Q1136" s="72"/>
      <c r="R1136" s="128"/>
      <c r="S1136" s="129"/>
      <c r="T1136" s="130"/>
      <c r="U1136" s="129"/>
      <c r="V1136" s="95"/>
      <c r="W1136" s="95"/>
      <c r="X1136" s="131"/>
      <c r="Y1136" s="132"/>
      <c r="Z1136" s="132"/>
      <c r="AA1136" s="95"/>
      <c r="AB1136" s="132"/>
      <c r="AC1136" s="104"/>
      <c r="AD1136" s="104"/>
      <c r="AE1136" s="132"/>
      <c r="AF1136" s="133"/>
      <c r="AG1136" s="132"/>
      <c r="AH1136" s="132"/>
      <c r="AI1136" s="133"/>
      <c r="AJ1136" s="132"/>
      <c r="AK1136" s="104"/>
      <c r="AL1136" s="104"/>
      <c r="AM1136" s="104"/>
      <c r="AN1136" s="132"/>
      <c r="AO1136" s="104"/>
      <c r="AP1136" s="104"/>
      <c r="AQ1136" s="104"/>
      <c r="AR1136" s="104"/>
      <c r="AS1136" s="104"/>
      <c r="AT1136" s="104"/>
      <c r="AU1136" s="104"/>
      <c r="AV1136" s="126"/>
      <c r="AW1136" s="104"/>
      <c r="AX1136" s="134"/>
      <c r="AY1136" s="134"/>
      <c r="AZ1136" s="134"/>
    </row>
    <row r="1137">
      <c r="B1137" s="135"/>
      <c r="D1137" s="38"/>
      <c r="E1137" s="83"/>
      <c r="F1137" s="70"/>
      <c r="G1137" s="71"/>
      <c r="H1137" s="72"/>
      <c r="I1137" s="72"/>
      <c r="J1137" s="72"/>
      <c r="K1137" s="72"/>
      <c r="L1137" s="72"/>
      <c r="M1137" s="72"/>
      <c r="N1137" s="73"/>
      <c r="O1137" s="73"/>
      <c r="P1137" s="73"/>
      <c r="Q1137" s="72"/>
      <c r="R1137" s="128"/>
      <c r="S1137" s="129"/>
      <c r="T1137" s="130"/>
      <c r="U1137" s="129"/>
      <c r="V1137" s="95"/>
      <c r="W1137" s="95"/>
      <c r="X1137" s="131"/>
      <c r="Y1137" s="132"/>
      <c r="Z1137" s="132"/>
      <c r="AA1137" s="95"/>
      <c r="AB1137" s="132"/>
      <c r="AC1137" s="104"/>
      <c r="AD1137" s="104"/>
      <c r="AE1137" s="132"/>
      <c r="AF1137" s="133"/>
      <c r="AG1137" s="132"/>
      <c r="AH1137" s="132"/>
      <c r="AI1137" s="133"/>
      <c r="AJ1137" s="132"/>
      <c r="AK1137" s="104"/>
      <c r="AL1137" s="104"/>
      <c r="AM1137" s="104"/>
      <c r="AN1137" s="132"/>
      <c r="AO1137" s="104"/>
      <c r="AP1137" s="104"/>
      <c r="AQ1137" s="104"/>
      <c r="AR1137" s="104"/>
      <c r="AS1137" s="104"/>
      <c r="AT1137" s="104"/>
      <c r="AU1137" s="104"/>
      <c r="AV1137" s="126"/>
      <c r="AW1137" s="104"/>
      <c r="AX1137" s="134"/>
      <c r="AY1137" s="134"/>
      <c r="AZ1137" s="134"/>
    </row>
    <row r="1138">
      <c r="B1138" s="135"/>
      <c r="D1138" s="38"/>
      <c r="E1138" s="83"/>
      <c r="F1138" s="70"/>
      <c r="G1138" s="71"/>
      <c r="H1138" s="72"/>
      <c r="I1138" s="72"/>
      <c r="J1138" s="72"/>
      <c r="K1138" s="72"/>
      <c r="L1138" s="72"/>
      <c r="M1138" s="72"/>
      <c r="N1138" s="73"/>
      <c r="O1138" s="73"/>
      <c r="P1138" s="73"/>
      <c r="Q1138" s="72"/>
      <c r="R1138" s="128"/>
      <c r="S1138" s="129"/>
      <c r="T1138" s="130"/>
      <c r="U1138" s="129"/>
      <c r="V1138" s="95"/>
      <c r="W1138" s="95"/>
      <c r="X1138" s="131"/>
      <c r="Y1138" s="132"/>
      <c r="Z1138" s="132"/>
      <c r="AA1138" s="95"/>
      <c r="AB1138" s="132"/>
      <c r="AC1138" s="104"/>
      <c r="AD1138" s="104"/>
      <c r="AE1138" s="132"/>
      <c r="AF1138" s="133"/>
      <c r="AG1138" s="132"/>
      <c r="AH1138" s="132"/>
      <c r="AI1138" s="133"/>
      <c r="AJ1138" s="132"/>
      <c r="AK1138" s="104"/>
      <c r="AL1138" s="104"/>
      <c r="AM1138" s="104"/>
      <c r="AN1138" s="132"/>
      <c r="AO1138" s="104"/>
      <c r="AP1138" s="104"/>
      <c r="AQ1138" s="104"/>
      <c r="AR1138" s="104"/>
      <c r="AS1138" s="104"/>
      <c r="AT1138" s="104"/>
      <c r="AU1138" s="104"/>
      <c r="AV1138" s="126"/>
      <c r="AW1138" s="104"/>
      <c r="AX1138" s="134"/>
      <c r="AY1138" s="134"/>
      <c r="AZ1138" s="134"/>
    </row>
    <row r="1139">
      <c r="B1139" s="135"/>
      <c r="D1139" s="38"/>
      <c r="E1139" s="83"/>
      <c r="F1139" s="70"/>
      <c r="G1139" s="71"/>
      <c r="H1139" s="72"/>
      <c r="I1139" s="72"/>
      <c r="J1139" s="72"/>
      <c r="K1139" s="72"/>
      <c r="L1139" s="72"/>
      <c r="M1139" s="72"/>
      <c r="N1139" s="73"/>
      <c r="O1139" s="73"/>
      <c r="P1139" s="73"/>
      <c r="Q1139" s="72"/>
      <c r="R1139" s="128"/>
      <c r="S1139" s="129"/>
      <c r="T1139" s="130"/>
      <c r="U1139" s="129"/>
      <c r="V1139" s="95"/>
      <c r="W1139" s="95"/>
      <c r="X1139" s="131"/>
      <c r="Y1139" s="132"/>
      <c r="Z1139" s="132"/>
      <c r="AA1139" s="95"/>
      <c r="AB1139" s="132"/>
      <c r="AC1139" s="104"/>
      <c r="AD1139" s="104"/>
      <c r="AE1139" s="132"/>
      <c r="AF1139" s="133"/>
      <c r="AG1139" s="132"/>
      <c r="AH1139" s="132"/>
      <c r="AI1139" s="133"/>
      <c r="AJ1139" s="132"/>
      <c r="AK1139" s="104"/>
      <c r="AL1139" s="104"/>
      <c r="AM1139" s="104"/>
      <c r="AN1139" s="132"/>
      <c r="AO1139" s="104"/>
      <c r="AP1139" s="104"/>
      <c r="AQ1139" s="104"/>
      <c r="AR1139" s="104"/>
      <c r="AS1139" s="104"/>
      <c r="AT1139" s="104"/>
      <c r="AU1139" s="104"/>
      <c r="AV1139" s="126"/>
      <c r="AW1139" s="104"/>
      <c r="AX1139" s="134"/>
      <c r="AY1139" s="134"/>
      <c r="AZ1139" s="134"/>
    </row>
    <row r="1140">
      <c r="B1140" s="135"/>
      <c r="D1140" s="38"/>
      <c r="E1140" s="83"/>
      <c r="F1140" s="70"/>
      <c r="G1140" s="71"/>
      <c r="H1140" s="72"/>
      <c r="I1140" s="72"/>
      <c r="J1140" s="72"/>
      <c r="K1140" s="72"/>
      <c r="L1140" s="72"/>
      <c r="M1140" s="72"/>
      <c r="N1140" s="73"/>
      <c r="O1140" s="73"/>
      <c r="P1140" s="73"/>
      <c r="Q1140" s="72"/>
      <c r="R1140" s="128"/>
      <c r="S1140" s="129"/>
      <c r="T1140" s="130"/>
      <c r="U1140" s="129"/>
      <c r="V1140" s="95"/>
      <c r="W1140" s="95"/>
      <c r="X1140" s="131"/>
      <c r="Y1140" s="132"/>
      <c r="Z1140" s="132"/>
      <c r="AA1140" s="95"/>
      <c r="AB1140" s="132"/>
      <c r="AC1140" s="104"/>
      <c r="AD1140" s="104"/>
      <c r="AE1140" s="132"/>
      <c r="AF1140" s="133"/>
      <c r="AG1140" s="132"/>
      <c r="AH1140" s="132"/>
      <c r="AI1140" s="133"/>
      <c r="AJ1140" s="132"/>
      <c r="AK1140" s="104"/>
      <c r="AL1140" s="104"/>
      <c r="AM1140" s="104"/>
      <c r="AN1140" s="132"/>
      <c r="AO1140" s="104"/>
      <c r="AP1140" s="104"/>
      <c r="AQ1140" s="104"/>
      <c r="AR1140" s="104"/>
      <c r="AS1140" s="104"/>
      <c r="AT1140" s="104"/>
      <c r="AU1140" s="104"/>
      <c r="AV1140" s="126"/>
      <c r="AW1140" s="104"/>
      <c r="AX1140" s="134"/>
      <c r="AY1140" s="134"/>
      <c r="AZ1140" s="134"/>
    </row>
    <row r="1141">
      <c r="B1141" s="135"/>
      <c r="D1141" s="38"/>
      <c r="E1141" s="83"/>
      <c r="F1141" s="70"/>
      <c r="G1141" s="71"/>
      <c r="H1141" s="72"/>
      <c r="I1141" s="72"/>
      <c r="J1141" s="72"/>
      <c r="K1141" s="72"/>
      <c r="L1141" s="72"/>
      <c r="M1141" s="72"/>
      <c r="N1141" s="73"/>
      <c r="O1141" s="73"/>
      <c r="P1141" s="73"/>
      <c r="Q1141" s="72"/>
      <c r="R1141" s="128"/>
      <c r="S1141" s="129"/>
      <c r="T1141" s="130"/>
      <c r="U1141" s="129"/>
      <c r="V1141" s="95"/>
      <c r="W1141" s="95"/>
      <c r="X1141" s="131"/>
      <c r="Y1141" s="132"/>
      <c r="Z1141" s="132"/>
      <c r="AA1141" s="95"/>
      <c r="AB1141" s="132"/>
      <c r="AC1141" s="104"/>
      <c r="AD1141" s="104"/>
      <c r="AE1141" s="132"/>
      <c r="AF1141" s="133"/>
      <c r="AG1141" s="132"/>
      <c r="AH1141" s="132"/>
      <c r="AI1141" s="133"/>
      <c r="AJ1141" s="132"/>
      <c r="AK1141" s="104"/>
      <c r="AL1141" s="104"/>
      <c r="AM1141" s="104"/>
      <c r="AN1141" s="132"/>
      <c r="AO1141" s="104"/>
      <c r="AP1141" s="104"/>
      <c r="AQ1141" s="104"/>
      <c r="AR1141" s="104"/>
      <c r="AS1141" s="104"/>
      <c r="AT1141" s="104"/>
      <c r="AU1141" s="104"/>
      <c r="AV1141" s="126"/>
      <c r="AW1141" s="104"/>
      <c r="AX1141" s="134"/>
      <c r="AY1141" s="134"/>
      <c r="AZ1141" s="134"/>
    </row>
    <row r="1142">
      <c r="B1142" s="135"/>
      <c r="D1142" s="38"/>
      <c r="E1142" s="83"/>
      <c r="F1142" s="70"/>
      <c r="G1142" s="71"/>
      <c r="H1142" s="72"/>
      <c r="I1142" s="72"/>
      <c r="J1142" s="72"/>
      <c r="K1142" s="72"/>
      <c r="L1142" s="72"/>
      <c r="M1142" s="72"/>
      <c r="N1142" s="73"/>
      <c r="O1142" s="73"/>
      <c r="P1142" s="73"/>
      <c r="Q1142" s="72"/>
      <c r="R1142" s="128"/>
      <c r="S1142" s="129"/>
      <c r="T1142" s="130"/>
      <c r="U1142" s="129"/>
      <c r="V1142" s="95"/>
      <c r="W1142" s="95"/>
      <c r="X1142" s="131"/>
      <c r="Y1142" s="132"/>
      <c r="Z1142" s="132"/>
      <c r="AA1142" s="95"/>
      <c r="AB1142" s="132"/>
      <c r="AC1142" s="104"/>
      <c r="AD1142" s="104"/>
      <c r="AE1142" s="132"/>
      <c r="AF1142" s="133"/>
      <c r="AG1142" s="132"/>
      <c r="AH1142" s="132"/>
      <c r="AI1142" s="133"/>
      <c r="AJ1142" s="132"/>
      <c r="AK1142" s="104"/>
      <c r="AL1142" s="104"/>
      <c r="AM1142" s="104"/>
      <c r="AN1142" s="132"/>
      <c r="AO1142" s="104"/>
      <c r="AP1142" s="104"/>
      <c r="AQ1142" s="104"/>
      <c r="AR1142" s="104"/>
      <c r="AS1142" s="104"/>
      <c r="AT1142" s="104"/>
      <c r="AU1142" s="104"/>
      <c r="AV1142" s="126"/>
      <c r="AW1142" s="104"/>
      <c r="AX1142" s="134"/>
      <c r="AY1142" s="134"/>
      <c r="AZ1142" s="134"/>
    </row>
    <row r="1143">
      <c r="B1143" s="135"/>
      <c r="D1143" s="38"/>
      <c r="E1143" s="83"/>
      <c r="F1143" s="70"/>
      <c r="G1143" s="71"/>
      <c r="H1143" s="72"/>
      <c r="I1143" s="72"/>
      <c r="J1143" s="72"/>
      <c r="K1143" s="72"/>
      <c r="L1143" s="72"/>
      <c r="M1143" s="72"/>
      <c r="N1143" s="73"/>
      <c r="O1143" s="73"/>
      <c r="P1143" s="73"/>
      <c r="Q1143" s="72"/>
      <c r="R1143" s="128"/>
      <c r="S1143" s="129"/>
      <c r="T1143" s="130"/>
      <c r="U1143" s="129"/>
      <c r="V1143" s="95"/>
      <c r="W1143" s="95"/>
      <c r="X1143" s="131"/>
      <c r="Y1143" s="132"/>
      <c r="Z1143" s="132"/>
      <c r="AA1143" s="95"/>
      <c r="AB1143" s="132"/>
      <c r="AC1143" s="104"/>
      <c r="AD1143" s="104"/>
      <c r="AE1143" s="132"/>
      <c r="AF1143" s="133"/>
      <c r="AG1143" s="132"/>
      <c r="AH1143" s="132"/>
      <c r="AI1143" s="133"/>
      <c r="AJ1143" s="132"/>
      <c r="AK1143" s="104"/>
      <c r="AL1143" s="104"/>
      <c r="AM1143" s="104"/>
      <c r="AN1143" s="132"/>
      <c r="AO1143" s="104"/>
      <c r="AP1143" s="104"/>
      <c r="AQ1143" s="104"/>
      <c r="AR1143" s="104"/>
      <c r="AS1143" s="104"/>
      <c r="AT1143" s="104"/>
      <c r="AU1143" s="104"/>
      <c r="AV1143" s="126"/>
      <c r="AW1143" s="104"/>
      <c r="AX1143" s="134"/>
      <c r="AY1143" s="134"/>
      <c r="AZ1143" s="134"/>
    </row>
    <row r="1144">
      <c r="B1144" s="135"/>
      <c r="D1144" s="38"/>
      <c r="E1144" s="83"/>
      <c r="F1144" s="70"/>
      <c r="G1144" s="71"/>
      <c r="H1144" s="72"/>
      <c r="I1144" s="72"/>
      <c r="J1144" s="72"/>
      <c r="K1144" s="72"/>
      <c r="L1144" s="72"/>
      <c r="M1144" s="72"/>
      <c r="N1144" s="73"/>
      <c r="O1144" s="73"/>
      <c r="P1144" s="73"/>
      <c r="Q1144" s="72"/>
      <c r="R1144" s="128"/>
      <c r="S1144" s="129"/>
      <c r="T1144" s="130"/>
      <c r="U1144" s="129"/>
      <c r="V1144" s="95"/>
      <c r="W1144" s="95"/>
      <c r="X1144" s="131"/>
      <c r="Y1144" s="132"/>
      <c r="Z1144" s="132"/>
      <c r="AA1144" s="95"/>
      <c r="AB1144" s="132"/>
      <c r="AC1144" s="104"/>
      <c r="AD1144" s="104"/>
      <c r="AE1144" s="132"/>
      <c r="AF1144" s="133"/>
      <c r="AG1144" s="132"/>
      <c r="AH1144" s="132"/>
      <c r="AI1144" s="133"/>
      <c r="AJ1144" s="132"/>
      <c r="AK1144" s="104"/>
      <c r="AL1144" s="104"/>
      <c r="AM1144" s="104"/>
      <c r="AN1144" s="132"/>
      <c r="AO1144" s="104"/>
      <c r="AP1144" s="104"/>
      <c r="AQ1144" s="104"/>
      <c r="AR1144" s="104"/>
      <c r="AS1144" s="104"/>
      <c r="AT1144" s="104"/>
      <c r="AU1144" s="104"/>
      <c r="AV1144" s="126"/>
      <c r="AW1144" s="104"/>
      <c r="AX1144" s="134"/>
      <c r="AY1144" s="134"/>
      <c r="AZ1144" s="134"/>
    </row>
    <row r="1145">
      <c r="B1145" s="135"/>
      <c r="D1145" s="38"/>
      <c r="E1145" s="83"/>
      <c r="F1145" s="70"/>
      <c r="G1145" s="71"/>
      <c r="H1145" s="72"/>
      <c r="I1145" s="72"/>
      <c r="J1145" s="72"/>
      <c r="K1145" s="72"/>
      <c r="L1145" s="72"/>
      <c r="M1145" s="72"/>
      <c r="N1145" s="73"/>
      <c r="O1145" s="73"/>
      <c r="P1145" s="73"/>
      <c r="Q1145" s="72"/>
      <c r="R1145" s="128"/>
      <c r="S1145" s="129"/>
      <c r="T1145" s="130"/>
      <c r="U1145" s="129"/>
      <c r="V1145" s="95"/>
      <c r="W1145" s="95"/>
      <c r="X1145" s="131"/>
      <c r="Y1145" s="132"/>
      <c r="Z1145" s="132"/>
      <c r="AA1145" s="95"/>
      <c r="AB1145" s="132"/>
      <c r="AC1145" s="104"/>
      <c r="AD1145" s="104"/>
      <c r="AE1145" s="132"/>
      <c r="AF1145" s="133"/>
      <c r="AG1145" s="132"/>
      <c r="AH1145" s="132"/>
      <c r="AI1145" s="133"/>
      <c r="AJ1145" s="132"/>
      <c r="AK1145" s="104"/>
      <c r="AL1145" s="104"/>
      <c r="AM1145" s="104"/>
      <c r="AN1145" s="132"/>
      <c r="AO1145" s="104"/>
      <c r="AP1145" s="104"/>
      <c r="AQ1145" s="104"/>
      <c r="AR1145" s="104"/>
      <c r="AS1145" s="104"/>
      <c r="AT1145" s="104"/>
      <c r="AU1145" s="104"/>
      <c r="AV1145" s="126"/>
      <c r="AW1145" s="104"/>
      <c r="AX1145" s="134"/>
      <c r="AY1145" s="134"/>
      <c r="AZ1145" s="134"/>
    </row>
    <row r="1146">
      <c r="B1146" s="135"/>
      <c r="D1146" s="38"/>
      <c r="E1146" s="83"/>
      <c r="F1146" s="70"/>
      <c r="G1146" s="71"/>
      <c r="H1146" s="72"/>
      <c r="I1146" s="72"/>
      <c r="J1146" s="72"/>
      <c r="K1146" s="72"/>
      <c r="L1146" s="72"/>
      <c r="M1146" s="72"/>
      <c r="N1146" s="73"/>
      <c r="O1146" s="73"/>
      <c r="P1146" s="73"/>
      <c r="Q1146" s="72"/>
      <c r="R1146" s="128"/>
      <c r="S1146" s="129"/>
      <c r="T1146" s="130"/>
      <c r="U1146" s="129"/>
      <c r="V1146" s="95"/>
      <c r="W1146" s="95"/>
      <c r="X1146" s="131"/>
      <c r="Y1146" s="132"/>
      <c r="Z1146" s="132"/>
      <c r="AA1146" s="95"/>
      <c r="AB1146" s="132"/>
      <c r="AC1146" s="104"/>
      <c r="AD1146" s="104"/>
      <c r="AE1146" s="132"/>
      <c r="AF1146" s="133"/>
      <c r="AG1146" s="132"/>
      <c r="AH1146" s="132"/>
      <c r="AI1146" s="133"/>
      <c r="AJ1146" s="132"/>
      <c r="AK1146" s="104"/>
      <c r="AL1146" s="104"/>
      <c r="AM1146" s="104"/>
      <c r="AN1146" s="132"/>
      <c r="AO1146" s="104"/>
      <c r="AP1146" s="104"/>
      <c r="AQ1146" s="104"/>
      <c r="AR1146" s="104"/>
      <c r="AS1146" s="104"/>
      <c r="AT1146" s="104"/>
      <c r="AU1146" s="104"/>
      <c r="AV1146" s="126"/>
      <c r="AW1146" s="104"/>
      <c r="AX1146" s="134"/>
      <c r="AY1146" s="134"/>
      <c r="AZ1146" s="134"/>
    </row>
    <row r="1147">
      <c r="B1147" s="135"/>
      <c r="D1147" s="38"/>
      <c r="E1147" s="83"/>
      <c r="F1147" s="70"/>
      <c r="G1147" s="71"/>
      <c r="H1147" s="72"/>
      <c r="I1147" s="72"/>
      <c r="J1147" s="72"/>
      <c r="K1147" s="72"/>
      <c r="L1147" s="72"/>
      <c r="M1147" s="72"/>
      <c r="N1147" s="73"/>
      <c r="O1147" s="73"/>
      <c r="P1147" s="73"/>
      <c r="Q1147" s="72"/>
      <c r="R1147" s="128"/>
      <c r="S1147" s="129"/>
      <c r="T1147" s="130"/>
      <c r="U1147" s="129"/>
      <c r="V1147" s="95"/>
      <c r="W1147" s="95"/>
      <c r="X1147" s="131"/>
      <c r="Y1147" s="132"/>
      <c r="Z1147" s="132"/>
      <c r="AA1147" s="95"/>
      <c r="AB1147" s="132"/>
      <c r="AC1147" s="104"/>
      <c r="AD1147" s="104"/>
      <c r="AE1147" s="132"/>
      <c r="AF1147" s="133"/>
      <c r="AG1147" s="132"/>
      <c r="AH1147" s="132"/>
      <c r="AI1147" s="133"/>
      <c r="AJ1147" s="132"/>
      <c r="AK1147" s="104"/>
      <c r="AL1147" s="104"/>
      <c r="AM1147" s="104"/>
      <c r="AN1147" s="132"/>
      <c r="AO1147" s="104"/>
      <c r="AP1147" s="104"/>
      <c r="AQ1147" s="104"/>
      <c r="AR1147" s="104"/>
      <c r="AS1147" s="104"/>
      <c r="AT1147" s="104"/>
      <c r="AU1147" s="104"/>
      <c r="AV1147" s="126"/>
      <c r="AW1147" s="104"/>
      <c r="AX1147" s="134"/>
      <c r="AY1147" s="134"/>
      <c r="AZ1147" s="134"/>
    </row>
    <row r="1148">
      <c r="B1148" s="135"/>
      <c r="D1148" s="38"/>
      <c r="E1148" s="83"/>
      <c r="F1148" s="70"/>
      <c r="G1148" s="71"/>
      <c r="H1148" s="72"/>
      <c r="I1148" s="72"/>
      <c r="J1148" s="72"/>
      <c r="K1148" s="72"/>
      <c r="L1148" s="72"/>
      <c r="M1148" s="72"/>
      <c r="N1148" s="73"/>
      <c r="O1148" s="73"/>
      <c r="P1148" s="73"/>
      <c r="Q1148" s="72"/>
      <c r="R1148" s="128"/>
      <c r="S1148" s="129"/>
      <c r="T1148" s="130"/>
      <c r="U1148" s="129"/>
      <c r="V1148" s="95"/>
      <c r="W1148" s="95"/>
      <c r="X1148" s="131"/>
      <c r="Y1148" s="132"/>
      <c r="Z1148" s="132"/>
      <c r="AA1148" s="95"/>
      <c r="AB1148" s="132"/>
      <c r="AC1148" s="104"/>
      <c r="AD1148" s="104"/>
      <c r="AE1148" s="132"/>
      <c r="AF1148" s="133"/>
      <c r="AG1148" s="132"/>
      <c r="AH1148" s="132"/>
      <c r="AI1148" s="133"/>
      <c r="AJ1148" s="132"/>
      <c r="AK1148" s="104"/>
      <c r="AL1148" s="104"/>
      <c r="AM1148" s="104"/>
      <c r="AN1148" s="132"/>
      <c r="AO1148" s="104"/>
      <c r="AP1148" s="104"/>
      <c r="AQ1148" s="104"/>
      <c r="AR1148" s="104"/>
      <c r="AS1148" s="104"/>
      <c r="AT1148" s="104"/>
      <c r="AU1148" s="104"/>
      <c r="AV1148" s="126"/>
      <c r="AW1148" s="104"/>
      <c r="AX1148" s="134"/>
      <c r="AY1148" s="134"/>
      <c r="AZ1148" s="134"/>
    </row>
    <row r="1149">
      <c r="B1149" s="135"/>
      <c r="D1149" s="38"/>
      <c r="E1149" s="83"/>
      <c r="F1149" s="70"/>
      <c r="G1149" s="71"/>
      <c r="H1149" s="72"/>
      <c r="I1149" s="72"/>
      <c r="J1149" s="72"/>
      <c r="K1149" s="72"/>
      <c r="L1149" s="72"/>
      <c r="M1149" s="72"/>
      <c r="N1149" s="73"/>
      <c r="O1149" s="73"/>
      <c r="P1149" s="73"/>
      <c r="Q1149" s="72"/>
      <c r="R1149" s="128"/>
      <c r="S1149" s="129"/>
      <c r="T1149" s="130"/>
      <c r="U1149" s="129"/>
      <c r="V1149" s="95"/>
      <c r="W1149" s="95"/>
      <c r="X1149" s="131"/>
      <c r="Y1149" s="132"/>
      <c r="Z1149" s="132"/>
      <c r="AA1149" s="95"/>
      <c r="AB1149" s="132"/>
      <c r="AC1149" s="104"/>
      <c r="AD1149" s="104"/>
      <c r="AE1149" s="132"/>
      <c r="AF1149" s="133"/>
      <c r="AG1149" s="132"/>
      <c r="AH1149" s="132"/>
      <c r="AI1149" s="133"/>
      <c r="AJ1149" s="132"/>
      <c r="AK1149" s="104"/>
      <c r="AL1149" s="104"/>
      <c r="AM1149" s="104"/>
      <c r="AN1149" s="132"/>
      <c r="AO1149" s="104"/>
      <c r="AP1149" s="104"/>
      <c r="AQ1149" s="104"/>
      <c r="AR1149" s="104"/>
      <c r="AS1149" s="104"/>
      <c r="AT1149" s="104"/>
      <c r="AU1149" s="104"/>
      <c r="AV1149" s="126"/>
      <c r="AW1149" s="104"/>
      <c r="AX1149" s="134"/>
      <c r="AY1149" s="134"/>
      <c r="AZ1149" s="134"/>
    </row>
    <row r="1150">
      <c r="B1150" s="135"/>
      <c r="D1150" s="38"/>
      <c r="E1150" s="83"/>
      <c r="F1150" s="70"/>
      <c r="G1150" s="71"/>
      <c r="H1150" s="72"/>
      <c r="I1150" s="72"/>
      <c r="J1150" s="72"/>
      <c r="K1150" s="72"/>
      <c r="L1150" s="72"/>
      <c r="M1150" s="72"/>
      <c r="N1150" s="73"/>
      <c r="O1150" s="73"/>
      <c r="P1150" s="73"/>
      <c r="Q1150" s="72"/>
      <c r="R1150" s="128"/>
      <c r="S1150" s="129"/>
      <c r="T1150" s="130"/>
      <c r="U1150" s="129"/>
      <c r="V1150" s="95"/>
      <c r="W1150" s="95"/>
      <c r="X1150" s="131"/>
      <c r="Y1150" s="132"/>
      <c r="Z1150" s="132"/>
      <c r="AA1150" s="95"/>
      <c r="AB1150" s="132"/>
      <c r="AC1150" s="104"/>
      <c r="AD1150" s="104"/>
      <c r="AE1150" s="132"/>
      <c r="AF1150" s="133"/>
      <c r="AG1150" s="132"/>
      <c r="AH1150" s="132"/>
      <c r="AI1150" s="133"/>
      <c r="AJ1150" s="132"/>
      <c r="AK1150" s="104"/>
      <c r="AL1150" s="104"/>
      <c r="AM1150" s="104"/>
      <c r="AN1150" s="132"/>
      <c r="AO1150" s="104"/>
      <c r="AP1150" s="104"/>
      <c r="AQ1150" s="104"/>
      <c r="AR1150" s="104"/>
      <c r="AS1150" s="104"/>
      <c r="AT1150" s="104"/>
      <c r="AU1150" s="104"/>
      <c r="AV1150" s="126"/>
      <c r="AW1150" s="104"/>
      <c r="AX1150" s="134"/>
      <c r="AY1150" s="134"/>
      <c r="AZ1150" s="134"/>
    </row>
    <row r="1151">
      <c r="B1151" s="135"/>
      <c r="D1151" s="38"/>
      <c r="E1151" s="83"/>
      <c r="F1151" s="70"/>
      <c r="G1151" s="71"/>
      <c r="H1151" s="72"/>
      <c r="I1151" s="72"/>
      <c r="J1151" s="72"/>
      <c r="K1151" s="72"/>
      <c r="L1151" s="72"/>
      <c r="M1151" s="72"/>
      <c r="N1151" s="73"/>
      <c r="O1151" s="73"/>
      <c r="P1151" s="73"/>
      <c r="Q1151" s="72"/>
      <c r="R1151" s="128"/>
      <c r="S1151" s="129"/>
      <c r="T1151" s="130"/>
      <c r="U1151" s="129"/>
      <c r="V1151" s="95"/>
      <c r="W1151" s="95"/>
      <c r="X1151" s="131"/>
      <c r="Y1151" s="132"/>
      <c r="Z1151" s="132"/>
      <c r="AA1151" s="95"/>
      <c r="AB1151" s="132"/>
      <c r="AC1151" s="104"/>
      <c r="AD1151" s="104"/>
      <c r="AE1151" s="132"/>
      <c r="AF1151" s="133"/>
      <c r="AG1151" s="132"/>
      <c r="AH1151" s="132"/>
      <c r="AI1151" s="133"/>
      <c r="AJ1151" s="132"/>
      <c r="AK1151" s="104"/>
      <c r="AL1151" s="104"/>
      <c r="AM1151" s="104"/>
      <c r="AN1151" s="132"/>
      <c r="AO1151" s="104"/>
      <c r="AP1151" s="104"/>
      <c r="AQ1151" s="104"/>
      <c r="AR1151" s="104"/>
      <c r="AS1151" s="104"/>
      <c r="AT1151" s="104"/>
      <c r="AU1151" s="104"/>
      <c r="AV1151" s="126"/>
      <c r="AW1151" s="104"/>
      <c r="AX1151" s="134"/>
      <c r="AY1151" s="134"/>
      <c r="AZ1151" s="134"/>
    </row>
    <row r="1152">
      <c r="B1152" s="135"/>
      <c r="D1152" s="38"/>
      <c r="E1152" s="83"/>
      <c r="F1152" s="70"/>
      <c r="G1152" s="71"/>
      <c r="H1152" s="72"/>
      <c r="I1152" s="72"/>
      <c r="J1152" s="72"/>
      <c r="K1152" s="72"/>
      <c r="L1152" s="72"/>
      <c r="M1152" s="72"/>
      <c r="N1152" s="73"/>
      <c r="O1152" s="73"/>
      <c r="P1152" s="73"/>
      <c r="Q1152" s="72"/>
      <c r="R1152" s="128"/>
      <c r="S1152" s="129"/>
      <c r="T1152" s="130"/>
      <c r="U1152" s="129"/>
      <c r="V1152" s="95"/>
      <c r="W1152" s="95"/>
      <c r="X1152" s="131"/>
      <c r="Y1152" s="132"/>
      <c r="Z1152" s="132"/>
      <c r="AA1152" s="95"/>
      <c r="AB1152" s="132"/>
      <c r="AC1152" s="104"/>
      <c r="AD1152" s="104"/>
      <c r="AE1152" s="132"/>
      <c r="AF1152" s="133"/>
      <c r="AG1152" s="132"/>
      <c r="AH1152" s="132"/>
      <c r="AI1152" s="133"/>
      <c r="AJ1152" s="132"/>
      <c r="AK1152" s="104"/>
      <c r="AL1152" s="104"/>
      <c r="AM1152" s="104"/>
      <c r="AN1152" s="132"/>
      <c r="AO1152" s="104"/>
      <c r="AP1152" s="104"/>
      <c r="AQ1152" s="104"/>
      <c r="AR1152" s="104"/>
      <c r="AS1152" s="104"/>
      <c r="AT1152" s="104"/>
      <c r="AU1152" s="104"/>
      <c r="AV1152" s="126"/>
      <c r="AW1152" s="104"/>
      <c r="AX1152" s="134"/>
      <c r="AY1152" s="134"/>
      <c r="AZ1152" s="134"/>
    </row>
    <row r="1153">
      <c r="B1153" s="135"/>
      <c r="D1153" s="38"/>
      <c r="E1153" s="83"/>
      <c r="F1153" s="70"/>
      <c r="G1153" s="71"/>
      <c r="H1153" s="72"/>
      <c r="I1153" s="72"/>
      <c r="J1153" s="72"/>
      <c r="K1153" s="72"/>
      <c r="L1153" s="72"/>
      <c r="M1153" s="72"/>
      <c r="N1153" s="73"/>
      <c r="O1153" s="73"/>
      <c r="P1153" s="73"/>
      <c r="Q1153" s="72"/>
      <c r="R1153" s="128"/>
      <c r="S1153" s="129"/>
      <c r="T1153" s="130"/>
      <c r="U1153" s="129"/>
      <c r="V1153" s="95"/>
      <c r="W1153" s="95"/>
      <c r="X1153" s="131"/>
      <c r="Y1153" s="132"/>
      <c r="Z1153" s="132"/>
      <c r="AA1153" s="95"/>
      <c r="AB1153" s="132"/>
      <c r="AC1153" s="104"/>
      <c r="AD1153" s="104"/>
      <c r="AE1153" s="132"/>
      <c r="AF1153" s="133"/>
      <c r="AG1153" s="132"/>
      <c r="AH1153" s="132"/>
      <c r="AI1153" s="133"/>
      <c r="AJ1153" s="132"/>
      <c r="AK1153" s="104"/>
      <c r="AL1153" s="104"/>
      <c r="AM1153" s="104"/>
      <c r="AN1153" s="132"/>
      <c r="AO1153" s="104"/>
      <c r="AP1153" s="104"/>
      <c r="AQ1153" s="104"/>
      <c r="AR1153" s="104"/>
      <c r="AS1153" s="104"/>
      <c r="AT1153" s="104"/>
      <c r="AU1153" s="104"/>
      <c r="AV1153" s="126"/>
      <c r="AW1153" s="104"/>
      <c r="AX1153" s="134"/>
      <c r="AY1153" s="134"/>
      <c r="AZ1153" s="134"/>
    </row>
    <row r="1154">
      <c r="B1154" s="135"/>
      <c r="D1154" s="38"/>
      <c r="E1154" s="83"/>
      <c r="F1154" s="70"/>
      <c r="G1154" s="71"/>
      <c r="H1154" s="72"/>
      <c r="I1154" s="72"/>
      <c r="J1154" s="72"/>
      <c r="K1154" s="72"/>
      <c r="L1154" s="72"/>
      <c r="M1154" s="72"/>
      <c r="N1154" s="73"/>
      <c r="O1154" s="73"/>
      <c r="P1154" s="73"/>
      <c r="Q1154" s="72"/>
      <c r="R1154" s="128"/>
      <c r="S1154" s="129"/>
      <c r="T1154" s="130"/>
      <c r="U1154" s="129"/>
      <c r="V1154" s="95"/>
      <c r="W1154" s="95"/>
      <c r="X1154" s="131"/>
      <c r="Y1154" s="132"/>
      <c r="Z1154" s="132"/>
      <c r="AA1154" s="95"/>
      <c r="AB1154" s="132"/>
      <c r="AC1154" s="104"/>
      <c r="AD1154" s="104"/>
      <c r="AE1154" s="132"/>
      <c r="AF1154" s="133"/>
      <c r="AG1154" s="132"/>
      <c r="AH1154" s="132"/>
      <c r="AI1154" s="133"/>
      <c r="AJ1154" s="132"/>
      <c r="AK1154" s="104"/>
      <c r="AL1154" s="104"/>
      <c r="AM1154" s="104"/>
      <c r="AN1154" s="132"/>
      <c r="AO1154" s="104"/>
      <c r="AP1154" s="104"/>
      <c r="AQ1154" s="104"/>
      <c r="AR1154" s="104"/>
      <c r="AS1154" s="104"/>
      <c r="AT1154" s="104"/>
      <c r="AU1154" s="104"/>
      <c r="AV1154" s="126"/>
      <c r="AW1154" s="104"/>
      <c r="AX1154" s="134"/>
      <c r="AY1154" s="134"/>
      <c r="AZ1154" s="134"/>
    </row>
    <row r="1155">
      <c r="B1155" s="135"/>
      <c r="D1155" s="38"/>
      <c r="E1155" s="83"/>
      <c r="F1155" s="70"/>
      <c r="G1155" s="71"/>
      <c r="H1155" s="72"/>
      <c r="I1155" s="72"/>
      <c r="J1155" s="72"/>
      <c r="K1155" s="72"/>
      <c r="L1155" s="72"/>
      <c r="M1155" s="72"/>
      <c r="N1155" s="73"/>
      <c r="O1155" s="73"/>
      <c r="P1155" s="73"/>
      <c r="Q1155" s="72"/>
      <c r="R1155" s="128"/>
      <c r="S1155" s="129"/>
      <c r="T1155" s="130"/>
      <c r="U1155" s="129"/>
      <c r="V1155" s="95"/>
      <c r="W1155" s="95"/>
      <c r="X1155" s="131"/>
      <c r="Y1155" s="132"/>
      <c r="Z1155" s="132"/>
      <c r="AA1155" s="95"/>
      <c r="AB1155" s="132"/>
      <c r="AC1155" s="104"/>
      <c r="AD1155" s="104"/>
      <c r="AE1155" s="132"/>
      <c r="AF1155" s="133"/>
      <c r="AG1155" s="132"/>
      <c r="AH1155" s="132"/>
      <c r="AI1155" s="133"/>
      <c r="AJ1155" s="132"/>
      <c r="AK1155" s="104"/>
      <c r="AL1155" s="104"/>
      <c r="AM1155" s="104"/>
      <c r="AN1155" s="132"/>
      <c r="AO1155" s="104"/>
      <c r="AP1155" s="104"/>
      <c r="AQ1155" s="104"/>
      <c r="AR1155" s="104"/>
      <c r="AS1155" s="104"/>
      <c r="AT1155" s="104"/>
      <c r="AU1155" s="104"/>
      <c r="AV1155" s="126"/>
      <c r="AW1155" s="104"/>
      <c r="AX1155" s="134"/>
      <c r="AY1155" s="134"/>
      <c r="AZ1155" s="134"/>
    </row>
    <row r="1156">
      <c r="B1156" s="135"/>
      <c r="D1156" s="38"/>
      <c r="E1156" s="83"/>
      <c r="F1156" s="70"/>
      <c r="G1156" s="71"/>
      <c r="H1156" s="72"/>
      <c r="I1156" s="72"/>
      <c r="J1156" s="72"/>
      <c r="K1156" s="72"/>
      <c r="L1156" s="72"/>
      <c r="M1156" s="72"/>
      <c r="N1156" s="73"/>
      <c r="O1156" s="73"/>
      <c r="P1156" s="73"/>
      <c r="Q1156" s="72"/>
      <c r="R1156" s="128"/>
      <c r="S1156" s="129"/>
      <c r="T1156" s="130"/>
      <c r="U1156" s="129"/>
      <c r="V1156" s="95"/>
      <c r="W1156" s="95"/>
      <c r="X1156" s="131"/>
      <c r="Y1156" s="132"/>
      <c r="Z1156" s="132"/>
      <c r="AA1156" s="95"/>
      <c r="AB1156" s="132"/>
      <c r="AC1156" s="104"/>
      <c r="AD1156" s="104"/>
      <c r="AE1156" s="132"/>
      <c r="AF1156" s="133"/>
      <c r="AG1156" s="132"/>
      <c r="AH1156" s="132"/>
      <c r="AI1156" s="133"/>
      <c r="AJ1156" s="132"/>
      <c r="AK1156" s="104"/>
      <c r="AL1156" s="104"/>
      <c r="AM1156" s="104"/>
      <c r="AN1156" s="132"/>
      <c r="AO1156" s="104"/>
      <c r="AP1156" s="104"/>
      <c r="AQ1156" s="104"/>
      <c r="AR1156" s="104"/>
      <c r="AS1156" s="104"/>
      <c r="AT1156" s="104"/>
      <c r="AU1156" s="104"/>
      <c r="AV1156" s="126"/>
      <c r="AW1156" s="104"/>
      <c r="AX1156" s="134"/>
      <c r="AY1156" s="134"/>
      <c r="AZ1156" s="134"/>
    </row>
    <row r="1157">
      <c r="B1157" s="135"/>
      <c r="D1157" s="38"/>
      <c r="E1157" s="83"/>
      <c r="F1157" s="70"/>
      <c r="G1157" s="71"/>
      <c r="H1157" s="72"/>
      <c r="I1157" s="72"/>
      <c r="J1157" s="72"/>
      <c r="K1157" s="72"/>
      <c r="L1157" s="72"/>
      <c r="M1157" s="72"/>
      <c r="N1157" s="73"/>
      <c r="O1157" s="73"/>
      <c r="P1157" s="73"/>
      <c r="Q1157" s="72"/>
      <c r="R1157" s="128"/>
      <c r="S1157" s="129"/>
      <c r="T1157" s="130"/>
      <c r="U1157" s="129"/>
      <c r="V1157" s="95"/>
      <c r="W1157" s="95"/>
      <c r="X1157" s="131"/>
      <c r="Y1157" s="132"/>
      <c r="Z1157" s="132"/>
      <c r="AA1157" s="95"/>
      <c r="AB1157" s="132"/>
      <c r="AC1157" s="104"/>
      <c r="AD1157" s="104"/>
      <c r="AE1157" s="132"/>
      <c r="AF1157" s="133"/>
      <c r="AG1157" s="132"/>
      <c r="AH1157" s="132"/>
      <c r="AI1157" s="133"/>
      <c r="AJ1157" s="132"/>
      <c r="AK1157" s="104"/>
      <c r="AL1157" s="104"/>
      <c r="AM1157" s="104"/>
      <c r="AN1157" s="132"/>
      <c r="AO1157" s="104"/>
      <c r="AP1157" s="104"/>
      <c r="AQ1157" s="104"/>
      <c r="AR1157" s="104"/>
      <c r="AS1157" s="104"/>
      <c r="AT1157" s="104"/>
      <c r="AU1157" s="104"/>
      <c r="AV1157" s="126"/>
      <c r="AW1157" s="104"/>
      <c r="AX1157" s="134"/>
      <c r="AY1157" s="134"/>
      <c r="AZ1157" s="134"/>
    </row>
    <row r="1158">
      <c r="B1158" s="135"/>
      <c r="D1158" s="38"/>
      <c r="E1158" s="83"/>
      <c r="F1158" s="70"/>
      <c r="G1158" s="71"/>
      <c r="H1158" s="72"/>
      <c r="I1158" s="72"/>
      <c r="J1158" s="72"/>
      <c r="K1158" s="72"/>
      <c r="L1158" s="72"/>
      <c r="M1158" s="72"/>
      <c r="N1158" s="73"/>
      <c r="O1158" s="73"/>
      <c r="P1158" s="73"/>
      <c r="Q1158" s="72"/>
      <c r="R1158" s="128"/>
      <c r="S1158" s="129"/>
      <c r="T1158" s="130"/>
      <c r="U1158" s="129"/>
      <c r="V1158" s="95"/>
      <c r="W1158" s="95"/>
      <c r="X1158" s="131"/>
      <c r="Y1158" s="132"/>
      <c r="Z1158" s="132"/>
      <c r="AA1158" s="95"/>
      <c r="AB1158" s="132"/>
      <c r="AC1158" s="104"/>
      <c r="AD1158" s="104"/>
      <c r="AE1158" s="132"/>
      <c r="AF1158" s="133"/>
      <c r="AG1158" s="132"/>
      <c r="AH1158" s="132"/>
      <c r="AI1158" s="133"/>
      <c r="AJ1158" s="132"/>
      <c r="AK1158" s="104"/>
      <c r="AL1158" s="104"/>
      <c r="AM1158" s="104"/>
      <c r="AN1158" s="132"/>
      <c r="AO1158" s="104"/>
      <c r="AP1158" s="104"/>
      <c r="AQ1158" s="104"/>
      <c r="AR1158" s="104"/>
      <c r="AS1158" s="104"/>
      <c r="AT1158" s="104"/>
      <c r="AU1158" s="104"/>
      <c r="AV1158" s="126"/>
      <c r="AW1158" s="104"/>
      <c r="AX1158" s="134"/>
      <c r="AY1158" s="134"/>
      <c r="AZ1158" s="134"/>
    </row>
    <row r="1159">
      <c r="B1159" s="135"/>
      <c r="D1159" s="38"/>
      <c r="E1159" s="83"/>
      <c r="F1159" s="70"/>
      <c r="G1159" s="71"/>
      <c r="H1159" s="72"/>
      <c r="I1159" s="72"/>
      <c r="J1159" s="72"/>
      <c r="K1159" s="72"/>
      <c r="L1159" s="72"/>
      <c r="M1159" s="72"/>
      <c r="N1159" s="73"/>
      <c r="O1159" s="73"/>
      <c r="P1159" s="73"/>
      <c r="Q1159" s="72"/>
      <c r="R1159" s="128"/>
      <c r="S1159" s="129"/>
      <c r="T1159" s="130"/>
      <c r="U1159" s="129"/>
      <c r="V1159" s="95"/>
      <c r="W1159" s="95"/>
      <c r="X1159" s="131"/>
      <c r="Y1159" s="132"/>
      <c r="Z1159" s="132"/>
      <c r="AA1159" s="95"/>
      <c r="AB1159" s="132"/>
      <c r="AC1159" s="104"/>
      <c r="AD1159" s="104"/>
      <c r="AE1159" s="132"/>
      <c r="AF1159" s="133"/>
      <c r="AG1159" s="132"/>
      <c r="AH1159" s="132"/>
      <c r="AI1159" s="133"/>
      <c r="AJ1159" s="132"/>
      <c r="AK1159" s="104"/>
      <c r="AL1159" s="104"/>
      <c r="AM1159" s="104"/>
      <c r="AN1159" s="132"/>
      <c r="AO1159" s="104"/>
      <c r="AP1159" s="104"/>
      <c r="AQ1159" s="104"/>
      <c r="AR1159" s="104"/>
      <c r="AS1159" s="104"/>
      <c r="AT1159" s="104"/>
      <c r="AU1159" s="104"/>
      <c r="AV1159" s="126"/>
      <c r="AW1159" s="104"/>
      <c r="AX1159" s="134"/>
      <c r="AY1159" s="134"/>
      <c r="AZ1159" s="134"/>
    </row>
    <row r="1160">
      <c r="B1160" s="135"/>
      <c r="D1160" s="38"/>
      <c r="E1160" s="83"/>
      <c r="F1160" s="70"/>
      <c r="G1160" s="71"/>
      <c r="H1160" s="72"/>
      <c r="I1160" s="72"/>
      <c r="J1160" s="72"/>
      <c r="K1160" s="72"/>
      <c r="L1160" s="72"/>
      <c r="M1160" s="72"/>
      <c r="N1160" s="73"/>
      <c r="O1160" s="73"/>
      <c r="P1160" s="73"/>
      <c r="Q1160" s="72"/>
      <c r="R1160" s="128"/>
      <c r="S1160" s="129"/>
      <c r="T1160" s="130"/>
      <c r="U1160" s="129"/>
      <c r="V1160" s="95"/>
      <c r="W1160" s="95"/>
      <c r="X1160" s="131"/>
      <c r="Y1160" s="132"/>
      <c r="Z1160" s="132"/>
      <c r="AA1160" s="95"/>
      <c r="AB1160" s="132"/>
      <c r="AC1160" s="104"/>
      <c r="AD1160" s="104"/>
      <c r="AE1160" s="132"/>
      <c r="AF1160" s="133"/>
      <c r="AG1160" s="132"/>
      <c r="AH1160" s="132"/>
      <c r="AI1160" s="133"/>
      <c r="AJ1160" s="132"/>
      <c r="AK1160" s="104"/>
      <c r="AL1160" s="104"/>
      <c r="AM1160" s="104"/>
      <c r="AN1160" s="132"/>
      <c r="AO1160" s="104"/>
      <c r="AP1160" s="104"/>
      <c r="AQ1160" s="104"/>
      <c r="AR1160" s="104"/>
      <c r="AS1160" s="104"/>
      <c r="AT1160" s="104"/>
      <c r="AU1160" s="104"/>
      <c r="AV1160" s="126"/>
      <c r="AW1160" s="104"/>
      <c r="AX1160" s="134"/>
      <c r="AY1160" s="134"/>
      <c r="AZ1160" s="134"/>
    </row>
    <row r="1161">
      <c r="B1161" s="135"/>
      <c r="D1161" s="38"/>
      <c r="E1161" s="83"/>
      <c r="F1161" s="70"/>
      <c r="G1161" s="71"/>
      <c r="H1161" s="72"/>
      <c r="I1161" s="72"/>
      <c r="J1161" s="72"/>
      <c r="K1161" s="72"/>
      <c r="L1161" s="72"/>
      <c r="M1161" s="72"/>
      <c r="N1161" s="73"/>
      <c r="O1161" s="73"/>
      <c r="P1161" s="73"/>
      <c r="Q1161" s="72"/>
      <c r="R1161" s="128"/>
      <c r="S1161" s="129"/>
      <c r="T1161" s="130"/>
      <c r="U1161" s="129"/>
      <c r="V1161" s="95"/>
      <c r="W1161" s="95"/>
      <c r="X1161" s="131"/>
      <c r="Y1161" s="132"/>
      <c r="Z1161" s="132"/>
      <c r="AA1161" s="95"/>
      <c r="AB1161" s="132"/>
      <c r="AC1161" s="104"/>
      <c r="AD1161" s="104"/>
      <c r="AE1161" s="132"/>
      <c r="AF1161" s="133"/>
      <c r="AG1161" s="132"/>
      <c r="AH1161" s="132"/>
      <c r="AI1161" s="133"/>
      <c r="AJ1161" s="132"/>
      <c r="AK1161" s="104"/>
      <c r="AL1161" s="104"/>
      <c r="AM1161" s="104"/>
      <c r="AN1161" s="132"/>
      <c r="AO1161" s="104"/>
      <c r="AP1161" s="104"/>
      <c r="AQ1161" s="104"/>
      <c r="AR1161" s="104"/>
      <c r="AS1161" s="104"/>
      <c r="AT1161" s="104"/>
      <c r="AU1161" s="104"/>
      <c r="AV1161" s="126"/>
      <c r="AW1161" s="104"/>
      <c r="AX1161" s="134"/>
      <c r="AY1161" s="134"/>
      <c r="AZ1161" s="134"/>
    </row>
    <row r="1162">
      <c r="B1162" s="135"/>
      <c r="D1162" s="38"/>
      <c r="E1162" s="83"/>
      <c r="F1162" s="70"/>
      <c r="G1162" s="71"/>
      <c r="H1162" s="72"/>
      <c r="I1162" s="72"/>
      <c r="J1162" s="72"/>
      <c r="K1162" s="72"/>
      <c r="L1162" s="72"/>
      <c r="M1162" s="72"/>
      <c r="N1162" s="73"/>
      <c r="O1162" s="73"/>
      <c r="P1162" s="73"/>
      <c r="Q1162" s="72"/>
      <c r="R1162" s="128"/>
      <c r="S1162" s="129"/>
      <c r="T1162" s="130"/>
      <c r="U1162" s="129"/>
      <c r="V1162" s="95"/>
      <c r="W1162" s="95"/>
      <c r="X1162" s="131"/>
      <c r="Y1162" s="132"/>
      <c r="Z1162" s="132"/>
      <c r="AA1162" s="95"/>
      <c r="AB1162" s="132"/>
      <c r="AC1162" s="104"/>
      <c r="AD1162" s="104"/>
      <c r="AE1162" s="132"/>
      <c r="AF1162" s="133"/>
      <c r="AG1162" s="132"/>
      <c r="AH1162" s="132"/>
      <c r="AI1162" s="133"/>
      <c r="AJ1162" s="132"/>
      <c r="AK1162" s="104"/>
      <c r="AL1162" s="104"/>
      <c r="AM1162" s="104"/>
      <c r="AN1162" s="132"/>
      <c r="AO1162" s="104"/>
      <c r="AP1162" s="104"/>
      <c r="AQ1162" s="104"/>
      <c r="AR1162" s="104"/>
      <c r="AS1162" s="104"/>
      <c r="AT1162" s="104"/>
      <c r="AU1162" s="104"/>
      <c r="AV1162" s="126"/>
      <c r="AW1162" s="104"/>
      <c r="AX1162" s="134"/>
      <c r="AY1162" s="134"/>
      <c r="AZ1162" s="134"/>
    </row>
    <row r="1163">
      <c r="B1163" s="135"/>
      <c r="D1163" s="38"/>
      <c r="E1163" s="83"/>
      <c r="F1163" s="70"/>
      <c r="G1163" s="71"/>
      <c r="H1163" s="72"/>
      <c r="I1163" s="72"/>
      <c r="J1163" s="72"/>
      <c r="K1163" s="72"/>
      <c r="L1163" s="72"/>
      <c r="M1163" s="72"/>
      <c r="N1163" s="73"/>
      <c r="O1163" s="73"/>
      <c r="P1163" s="73"/>
      <c r="Q1163" s="72"/>
      <c r="R1163" s="128"/>
      <c r="S1163" s="129"/>
      <c r="T1163" s="130"/>
      <c r="U1163" s="129"/>
      <c r="V1163" s="95"/>
      <c r="W1163" s="95"/>
      <c r="X1163" s="131"/>
      <c r="Y1163" s="132"/>
      <c r="Z1163" s="132"/>
      <c r="AA1163" s="95"/>
      <c r="AB1163" s="132"/>
      <c r="AC1163" s="104"/>
      <c r="AD1163" s="104"/>
      <c r="AE1163" s="132"/>
      <c r="AF1163" s="133"/>
      <c r="AG1163" s="132"/>
      <c r="AH1163" s="132"/>
      <c r="AI1163" s="133"/>
      <c r="AJ1163" s="132"/>
      <c r="AK1163" s="104"/>
      <c r="AL1163" s="104"/>
      <c r="AM1163" s="104"/>
      <c r="AN1163" s="132"/>
      <c r="AO1163" s="104"/>
      <c r="AP1163" s="104"/>
      <c r="AQ1163" s="104"/>
      <c r="AR1163" s="104"/>
      <c r="AS1163" s="104"/>
      <c r="AT1163" s="104"/>
      <c r="AU1163" s="104"/>
      <c r="AV1163" s="126"/>
      <c r="AW1163" s="104"/>
      <c r="AX1163" s="134"/>
      <c r="AY1163" s="134"/>
      <c r="AZ1163" s="134"/>
    </row>
    <row r="1164">
      <c r="B1164" s="135"/>
      <c r="D1164" s="38"/>
      <c r="E1164" s="83"/>
      <c r="F1164" s="70"/>
      <c r="G1164" s="71"/>
      <c r="H1164" s="72"/>
      <c r="I1164" s="72"/>
      <c r="J1164" s="72"/>
      <c r="K1164" s="72"/>
      <c r="L1164" s="72"/>
      <c r="M1164" s="72"/>
      <c r="N1164" s="73"/>
      <c r="O1164" s="73"/>
      <c r="P1164" s="73"/>
      <c r="Q1164" s="72"/>
      <c r="R1164" s="128"/>
      <c r="S1164" s="129"/>
      <c r="T1164" s="130"/>
      <c r="U1164" s="129"/>
      <c r="V1164" s="95"/>
      <c r="W1164" s="95"/>
      <c r="X1164" s="131"/>
      <c r="Y1164" s="132"/>
      <c r="Z1164" s="132"/>
      <c r="AA1164" s="95"/>
      <c r="AB1164" s="132"/>
      <c r="AC1164" s="104"/>
      <c r="AD1164" s="104"/>
      <c r="AE1164" s="132"/>
      <c r="AF1164" s="133"/>
      <c r="AG1164" s="132"/>
      <c r="AH1164" s="132"/>
      <c r="AI1164" s="133"/>
      <c r="AJ1164" s="132"/>
      <c r="AK1164" s="104"/>
      <c r="AL1164" s="104"/>
      <c r="AM1164" s="104"/>
      <c r="AN1164" s="132"/>
      <c r="AO1164" s="104"/>
      <c r="AP1164" s="104"/>
      <c r="AQ1164" s="104"/>
      <c r="AR1164" s="104"/>
      <c r="AS1164" s="104"/>
      <c r="AT1164" s="104"/>
      <c r="AU1164" s="104"/>
      <c r="AV1164" s="126"/>
      <c r="AW1164" s="104"/>
      <c r="AX1164" s="134"/>
      <c r="AY1164" s="134"/>
      <c r="AZ1164" s="134"/>
    </row>
    <row r="1165">
      <c r="B1165" s="135"/>
      <c r="D1165" s="38"/>
      <c r="E1165" s="83"/>
      <c r="F1165" s="70"/>
      <c r="G1165" s="71"/>
      <c r="H1165" s="72"/>
      <c r="I1165" s="72"/>
      <c r="J1165" s="72"/>
      <c r="K1165" s="72"/>
      <c r="L1165" s="72"/>
      <c r="M1165" s="72"/>
      <c r="N1165" s="73"/>
      <c r="O1165" s="73"/>
      <c r="P1165" s="73"/>
      <c r="Q1165" s="72"/>
      <c r="R1165" s="128"/>
      <c r="S1165" s="129"/>
      <c r="T1165" s="130"/>
      <c r="U1165" s="129"/>
      <c r="V1165" s="95"/>
      <c r="W1165" s="95"/>
      <c r="X1165" s="131"/>
      <c r="Y1165" s="132"/>
      <c r="Z1165" s="132"/>
      <c r="AA1165" s="95"/>
      <c r="AB1165" s="132"/>
      <c r="AC1165" s="104"/>
      <c r="AD1165" s="104"/>
      <c r="AE1165" s="132"/>
      <c r="AF1165" s="133"/>
      <c r="AG1165" s="132"/>
      <c r="AH1165" s="132"/>
      <c r="AI1165" s="133"/>
      <c r="AJ1165" s="132"/>
      <c r="AK1165" s="104"/>
      <c r="AL1165" s="104"/>
      <c r="AM1165" s="104"/>
      <c r="AN1165" s="132"/>
      <c r="AO1165" s="104"/>
      <c r="AP1165" s="104"/>
      <c r="AQ1165" s="104"/>
      <c r="AR1165" s="104"/>
      <c r="AS1165" s="104"/>
      <c r="AT1165" s="104"/>
      <c r="AU1165" s="104"/>
      <c r="AV1165" s="126"/>
      <c r="AW1165" s="104"/>
      <c r="AX1165" s="134"/>
      <c r="AY1165" s="134"/>
      <c r="AZ1165" s="134"/>
    </row>
    <row r="1166">
      <c r="B1166" s="135"/>
      <c r="D1166" s="38"/>
      <c r="E1166" s="83"/>
      <c r="F1166" s="70"/>
      <c r="G1166" s="71"/>
      <c r="H1166" s="72"/>
      <c r="I1166" s="72"/>
      <c r="J1166" s="72"/>
      <c r="K1166" s="72"/>
      <c r="L1166" s="72"/>
      <c r="M1166" s="72"/>
      <c r="N1166" s="73"/>
      <c r="O1166" s="73"/>
      <c r="P1166" s="73"/>
      <c r="Q1166" s="72"/>
      <c r="R1166" s="128"/>
      <c r="S1166" s="129"/>
      <c r="T1166" s="130"/>
      <c r="U1166" s="129"/>
      <c r="V1166" s="95"/>
      <c r="W1166" s="95"/>
      <c r="X1166" s="131"/>
      <c r="Y1166" s="132"/>
      <c r="Z1166" s="132"/>
      <c r="AA1166" s="95"/>
      <c r="AB1166" s="132"/>
      <c r="AC1166" s="104"/>
      <c r="AD1166" s="104"/>
      <c r="AE1166" s="132"/>
      <c r="AF1166" s="133"/>
      <c r="AG1166" s="132"/>
      <c r="AH1166" s="132"/>
      <c r="AI1166" s="133"/>
      <c r="AJ1166" s="132"/>
      <c r="AK1166" s="104"/>
      <c r="AL1166" s="104"/>
      <c r="AM1166" s="104"/>
      <c r="AN1166" s="132"/>
      <c r="AO1166" s="104"/>
      <c r="AP1166" s="104"/>
      <c r="AQ1166" s="104"/>
      <c r="AR1166" s="104"/>
      <c r="AS1166" s="104"/>
      <c r="AT1166" s="104"/>
      <c r="AU1166" s="104"/>
      <c r="AV1166" s="126"/>
      <c r="AW1166" s="104"/>
      <c r="AX1166" s="134"/>
      <c r="AY1166" s="134"/>
      <c r="AZ1166" s="134"/>
    </row>
    <row r="1167">
      <c r="B1167" s="135"/>
      <c r="D1167" s="38"/>
      <c r="E1167" s="83"/>
      <c r="F1167" s="70"/>
      <c r="G1167" s="71"/>
      <c r="H1167" s="72"/>
      <c r="I1167" s="72"/>
      <c r="J1167" s="72"/>
      <c r="K1167" s="72"/>
      <c r="L1167" s="72"/>
      <c r="M1167" s="72"/>
      <c r="N1167" s="73"/>
      <c r="O1167" s="73"/>
      <c r="P1167" s="73"/>
      <c r="Q1167" s="72"/>
      <c r="R1167" s="128"/>
      <c r="S1167" s="129"/>
      <c r="T1167" s="130"/>
      <c r="U1167" s="129"/>
      <c r="V1167" s="95"/>
      <c r="W1167" s="95"/>
      <c r="X1167" s="131"/>
      <c r="Y1167" s="132"/>
      <c r="Z1167" s="132"/>
      <c r="AA1167" s="95"/>
      <c r="AB1167" s="132"/>
      <c r="AC1167" s="104"/>
      <c r="AD1167" s="104"/>
      <c r="AE1167" s="132"/>
      <c r="AF1167" s="133"/>
      <c r="AG1167" s="132"/>
      <c r="AH1167" s="132"/>
      <c r="AI1167" s="133"/>
      <c r="AJ1167" s="132"/>
      <c r="AK1167" s="104"/>
      <c r="AL1167" s="104"/>
      <c r="AM1167" s="104"/>
      <c r="AN1167" s="132"/>
      <c r="AO1167" s="104"/>
      <c r="AP1167" s="104"/>
      <c r="AQ1167" s="104"/>
      <c r="AR1167" s="104"/>
      <c r="AS1167" s="104"/>
      <c r="AT1167" s="104"/>
      <c r="AU1167" s="104"/>
      <c r="AV1167" s="126"/>
      <c r="AW1167" s="104"/>
      <c r="AX1167" s="134"/>
      <c r="AY1167" s="134"/>
      <c r="AZ1167" s="134"/>
    </row>
    <row r="1168">
      <c r="B1168" s="135"/>
      <c r="D1168" s="38"/>
      <c r="E1168" s="83"/>
      <c r="F1168" s="70"/>
      <c r="G1168" s="71"/>
      <c r="H1168" s="72"/>
      <c r="I1168" s="72"/>
      <c r="J1168" s="72"/>
      <c r="K1168" s="72"/>
      <c r="L1168" s="72"/>
      <c r="M1168" s="72"/>
      <c r="N1168" s="73"/>
      <c r="O1168" s="73"/>
      <c r="P1168" s="73"/>
      <c r="Q1168" s="72"/>
      <c r="R1168" s="128"/>
      <c r="S1168" s="129"/>
      <c r="T1168" s="130"/>
      <c r="U1168" s="129"/>
      <c r="V1168" s="95"/>
      <c r="W1168" s="95"/>
      <c r="X1168" s="131"/>
      <c r="Y1168" s="132"/>
      <c r="Z1168" s="132"/>
      <c r="AA1168" s="95"/>
      <c r="AB1168" s="132"/>
      <c r="AC1168" s="104"/>
      <c r="AD1168" s="104"/>
      <c r="AE1168" s="132"/>
      <c r="AF1168" s="133"/>
      <c r="AG1168" s="132"/>
      <c r="AH1168" s="132"/>
      <c r="AI1168" s="133"/>
      <c r="AJ1168" s="132"/>
      <c r="AK1168" s="104"/>
      <c r="AL1168" s="104"/>
      <c r="AM1168" s="104"/>
      <c r="AN1168" s="132"/>
      <c r="AO1168" s="104"/>
      <c r="AP1168" s="104"/>
      <c r="AQ1168" s="104"/>
      <c r="AR1168" s="104"/>
      <c r="AS1168" s="104"/>
      <c r="AT1168" s="104"/>
      <c r="AU1168" s="104"/>
      <c r="AV1168" s="126"/>
      <c r="AW1168" s="104"/>
      <c r="AX1168" s="134"/>
      <c r="AY1168" s="134"/>
      <c r="AZ1168" s="134"/>
    </row>
    <row r="1169">
      <c r="B1169" s="135"/>
      <c r="D1169" s="38"/>
      <c r="E1169" s="83"/>
      <c r="F1169" s="70"/>
      <c r="G1169" s="71"/>
      <c r="H1169" s="72"/>
      <c r="I1169" s="72"/>
      <c r="J1169" s="72"/>
      <c r="K1169" s="72"/>
      <c r="L1169" s="72"/>
      <c r="M1169" s="72"/>
      <c r="N1169" s="73"/>
      <c r="O1169" s="73"/>
      <c r="P1169" s="73"/>
      <c r="Q1169" s="72"/>
      <c r="R1169" s="128"/>
      <c r="S1169" s="129"/>
      <c r="T1169" s="130"/>
      <c r="U1169" s="129"/>
      <c r="V1169" s="95"/>
      <c r="W1169" s="95"/>
      <c r="X1169" s="131"/>
      <c r="Y1169" s="132"/>
      <c r="Z1169" s="132"/>
      <c r="AA1169" s="95"/>
      <c r="AB1169" s="132"/>
      <c r="AC1169" s="104"/>
      <c r="AD1169" s="104"/>
      <c r="AE1169" s="132"/>
      <c r="AF1169" s="133"/>
      <c r="AG1169" s="132"/>
      <c r="AH1169" s="132"/>
      <c r="AI1169" s="133"/>
      <c r="AJ1169" s="132"/>
      <c r="AK1169" s="104"/>
      <c r="AL1169" s="104"/>
      <c r="AM1169" s="104"/>
      <c r="AN1169" s="132"/>
      <c r="AO1169" s="104"/>
      <c r="AP1169" s="104"/>
      <c r="AQ1169" s="104"/>
      <c r="AR1169" s="104"/>
      <c r="AS1169" s="104"/>
      <c r="AT1169" s="104"/>
      <c r="AU1169" s="104"/>
      <c r="AV1169" s="126"/>
      <c r="AW1169" s="104"/>
      <c r="AX1169" s="134"/>
      <c r="AY1169" s="134"/>
      <c r="AZ1169" s="134"/>
    </row>
    <row r="1170">
      <c r="B1170" s="135"/>
      <c r="D1170" s="38"/>
      <c r="E1170" s="83"/>
      <c r="F1170" s="70"/>
      <c r="G1170" s="71"/>
      <c r="H1170" s="72"/>
      <c r="I1170" s="72"/>
      <c r="J1170" s="72"/>
      <c r="K1170" s="72"/>
      <c r="L1170" s="72"/>
      <c r="M1170" s="72"/>
      <c r="N1170" s="73"/>
      <c r="O1170" s="73"/>
      <c r="P1170" s="73"/>
      <c r="Q1170" s="72"/>
      <c r="R1170" s="128"/>
      <c r="S1170" s="129"/>
      <c r="T1170" s="130"/>
      <c r="U1170" s="129"/>
      <c r="V1170" s="95"/>
      <c r="W1170" s="95"/>
      <c r="X1170" s="131"/>
      <c r="Y1170" s="132"/>
      <c r="Z1170" s="132"/>
      <c r="AA1170" s="95"/>
      <c r="AB1170" s="132"/>
      <c r="AC1170" s="104"/>
      <c r="AD1170" s="104"/>
      <c r="AE1170" s="132"/>
      <c r="AF1170" s="133"/>
      <c r="AG1170" s="132"/>
      <c r="AH1170" s="132"/>
      <c r="AI1170" s="133"/>
      <c r="AJ1170" s="132"/>
      <c r="AK1170" s="104"/>
      <c r="AL1170" s="104"/>
      <c r="AM1170" s="104"/>
      <c r="AN1170" s="132"/>
      <c r="AO1170" s="104"/>
      <c r="AP1170" s="104"/>
      <c r="AQ1170" s="104"/>
      <c r="AR1170" s="104"/>
      <c r="AS1170" s="104"/>
      <c r="AT1170" s="104"/>
      <c r="AU1170" s="104"/>
      <c r="AV1170" s="126"/>
      <c r="AW1170" s="104"/>
      <c r="AX1170" s="134"/>
      <c r="AY1170" s="134"/>
      <c r="AZ1170" s="134"/>
    </row>
    <row r="1171">
      <c r="B1171" s="135"/>
      <c r="D1171" s="38"/>
      <c r="E1171" s="83"/>
      <c r="F1171" s="70"/>
      <c r="G1171" s="71"/>
      <c r="H1171" s="72"/>
      <c r="I1171" s="72"/>
      <c r="J1171" s="72"/>
      <c r="K1171" s="72"/>
      <c r="L1171" s="72"/>
      <c r="M1171" s="72"/>
      <c r="N1171" s="73"/>
      <c r="O1171" s="73"/>
      <c r="P1171" s="73"/>
      <c r="Q1171" s="72"/>
      <c r="R1171" s="128"/>
      <c r="S1171" s="129"/>
      <c r="T1171" s="130"/>
      <c r="U1171" s="129"/>
      <c r="V1171" s="95"/>
      <c r="W1171" s="95"/>
      <c r="X1171" s="131"/>
      <c r="Y1171" s="132"/>
      <c r="Z1171" s="132"/>
      <c r="AA1171" s="95"/>
      <c r="AB1171" s="132"/>
      <c r="AC1171" s="104"/>
      <c r="AD1171" s="104"/>
      <c r="AE1171" s="132"/>
      <c r="AF1171" s="133"/>
      <c r="AG1171" s="132"/>
      <c r="AH1171" s="132"/>
      <c r="AI1171" s="133"/>
      <c r="AJ1171" s="132"/>
      <c r="AK1171" s="104"/>
      <c r="AL1171" s="104"/>
      <c r="AM1171" s="104"/>
      <c r="AN1171" s="132"/>
      <c r="AO1171" s="104"/>
      <c r="AP1171" s="104"/>
      <c r="AQ1171" s="104"/>
      <c r="AR1171" s="104"/>
      <c r="AS1171" s="104"/>
      <c r="AT1171" s="104"/>
      <c r="AU1171" s="104"/>
      <c r="AV1171" s="126"/>
      <c r="AW1171" s="104"/>
      <c r="AX1171" s="134"/>
      <c r="AY1171" s="134"/>
      <c r="AZ1171" s="134"/>
    </row>
    <row r="1172">
      <c r="B1172" s="135"/>
      <c r="D1172" s="38"/>
      <c r="E1172" s="83"/>
      <c r="F1172" s="70"/>
      <c r="G1172" s="71"/>
      <c r="H1172" s="72"/>
      <c r="I1172" s="72"/>
      <c r="J1172" s="72"/>
      <c r="K1172" s="72"/>
      <c r="L1172" s="72"/>
      <c r="M1172" s="72"/>
      <c r="N1172" s="73"/>
      <c r="O1172" s="73"/>
      <c r="P1172" s="73"/>
      <c r="Q1172" s="72"/>
      <c r="R1172" s="128"/>
      <c r="S1172" s="129"/>
      <c r="T1172" s="130"/>
      <c r="U1172" s="129"/>
      <c r="V1172" s="95"/>
      <c r="W1172" s="95"/>
      <c r="X1172" s="131"/>
      <c r="Y1172" s="132"/>
      <c r="Z1172" s="132"/>
      <c r="AA1172" s="95"/>
      <c r="AB1172" s="132"/>
      <c r="AC1172" s="104"/>
      <c r="AD1172" s="104"/>
      <c r="AE1172" s="132"/>
      <c r="AF1172" s="133"/>
      <c r="AG1172" s="132"/>
      <c r="AH1172" s="132"/>
      <c r="AI1172" s="133"/>
      <c r="AJ1172" s="132"/>
      <c r="AK1172" s="104"/>
      <c r="AL1172" s="104"/>
      <c r="AM1172" s="104"/>
      <c r="AN1172" s="132"/>
      <c r="AO1172" s="104"/>
      <c r="AP1172" s="104"/>
      <c r="AQ1172" s="104"/>
      <c r="AR1172" s="104"/>
      <c r="AS1172" s="104"/>
      <c r="AT1172" s="104"/>
      <c r="AU1172" s="104"/>
      <c r="AV1172" s="126"/>
      <c r="AW1172" s="104"/>
      <c r="AX1172" s="134"/>
      <c r="AY1172" s="134"/>
      <c r="AZ1172" s="134"/>
    </row>
    <row r="1173">
      <c r="B1173" s="135"/>
      <c r="D1173" s="38"/>
      <c r="E1173" s="83"/>
      <c r="F1173" s="70"/>
      <c r="G1173" s="71"/>
      <c r="H1173" s="72"/>
      <c r="I1173" s="72"/>
      <c r="J1173" s="72"/>
      <c r="K1173" s="72"/>
      <c r="L1173" s="72"/>
      <c r="M1173" s="72"/>
      <c r="N1173" s="73"/>
      <c r="O1173" s="73"/>
      <c r="P1173" s="73"/>
      <c r="Q1173" s="72"/>
      <c r="R1173" s="128"/>
      <c r="S1173" s="129"/>
      <c r="T1173" s="130"/>
      <c r="U1173" s="129"/>
      <c r="V1173" s="95"/>
      <c r="W1173" s="95"/>
      <c r="X1173" s="131"/>
      <c r="Y1173" s="132"/>
      <c r="Z1173" s="132"/>
      <c r="AA1173" s="95"/>
      <c r="AB1173" s="132"/>
      <c r="AC1173" s="104"/>
      <c r="AD1173" s="104"/>
      <c r="AE1173" s="132"/>
      <c r="AF1173" s="133"/>
      <c r="AG1173" s="132"/>
      <c r="AH1173" s="132"/>
      <c r="AI1173" s="133"/>
      <c r="AJ1173" s="132"/>
      <c r="AK1173" s="104"/>
      <c r="AL1173" s="104"/>
      <c r="AM1173" s="104"/>
      <c r="AN1173" s="132"/>
      <c r="AO1173" s="104"/>
      <c r="AP1173" s="104"/>
      <c r="AQ1173" s="104"/>
      <c r="AR1173" s="104"/>
      <c r="AS1173" s="104"/>
      <c r="AT1173" s="104"/>
      <c r="AU1173" s="104"/>
      <c r="AV1173" s="126"/>
      <c r="AW1173" s="104"/>
      <c r="AX1173" s="134"/>
      <c r="AY1173" s="134"/>
      <c r="AZ1173" s="134"/>
    </row>
    <row r="1174">
      <c r="B1174" s="135"/>
      <c r="D1174" s="38"/>
      <c r="E1174" s="83"/>
      <c r="F1174" s="70"/>
      <c r="G1174" s="71"/>
      <c r="H1174" s="72"/>
      <c r="I1174" s="72"/>
      <c r="J1174" s="72"/>
      <c r="K1174" s="72"/>
      <c r="L1174" s="72"/>
      <c r="M1174" s="72"/>
      <c r="N1174" s="73"/>
      <c r="O1174" s="73"/>
      <c r="P1174" s="73"/>
      <c r="Q1174" s="72"/>
      <c r="R1174" s="128"/>
      <c r="S1174" s="129"/>
      <c r="T1174" s="130"/>
      <c r="U1174" s="129"/>
      <c r="V1174" s="95"/>
      <c r="W1174" s="95"/>
      <c r="X1174" s="131"/>
      <c r="Y1174" s="132"/>
      <c r="Z1174" s="132"/>
      <c r="AA1174" s="95"/>
      <c r="AB1174" s="132"/>
      <c r="AC1174" s="104"/>
      <c r="AD1174" s="104"/>
      <c r="AE1174" s="132"/>
      <c r="AF1174" s="133"/>
      <c r="AG1174" s="132"/>
      <c r="AH1174" s="132"/>
      <c r="AI1174" s="133"/>
      <c r="AJ1174" s="132"/>
      <c r="AK1174" s="104"/>
      <c r="AL1174" s="104"/>
      <c r="AM1174" s="104"/>
      <c r="AN1174" s="132"/>
      <c r="AO1174" s="104"/>
      <c r="AP1174" s="104"/>
      <c r="AQ1174" s="104"/>
      <c r="AR1174" s="104"/>
      <c r="AS1174" s="104"/>
      <c r="AT1174" s="104"/>
      <c r="AU1174" s="104"/>
      <c r="AV1174" s="126"/>
      <c r="AW1174" s="104"/>
      <c r="AX1174" s="134"/>
      <c r="AY1174" s="134"/>
      <c r="AZ1174" s="134"/>
    </row>
    <row r="1175">
      <c r="B1175" s="135"/>
      <c r="D1175" s="38"/>
      <c r="E1175" s="83"/>
      <c r="F1175" s="70"/>
      <c r="G1175" s="71"/>
      <c r="H1175" s="72"/>
      <c r="I1175" s="72"/>
      <c r="J1175" s="72"/>
      <c r="K1175" s="72"/>
      <c r="L1175" s="72"/>
      <c r="M1175" s="72"/>
      <c r="N1175" s="73"/>
      <c r="O1175" s="73"/>
      <c r="P1175" s="73"/>
      <c r="Q1175" s="72"/>
      <c r="R1175" s="128"/>
      <c r="S1175" s="129"/>
      <c r="T1175" s="130"/>
      <c r="U1175" s="129"/>
      <c r="V1175" s="95"/>
      <c r="W1175" s="95"/>
      <c r="X1175" s="131"/>
      <c r="Y1175" s="132"/>
      <c r="Z1175" s="132"/>
      <c r="AA1175" s="95"/>
      <c r="AB1175" s="132"/>
      <c r="AC1175" s="104"/>
      <c r="AD1175" s="104"/>
      <c r="AE1175" s="132"/>
      <c r="AF1175" s="133"/>
      <c r="AG1175" s="132"/>
      <c r="AH1175" s="132"/>
      <c r="AI1175" s="133"/>
      <c r="AJ1175" s="132"/>
      <c r="AK1175" s="104"/>
      <c r="AL1175" s="104"/>
      <c r="AM1175" s="104"/>
      <c r="AN1175" s="132"/>
      <c r="AO1175" s="104"/>
      <c r="AP1175" s="104"/>
      <c r="AQ1175" s="104"/>
      <c r="AR1175" s="104"/>
      <c r="AS1175" s="104"/>
      <c r="AT1175" s="104"/>
      <c r="AU1175" s="104"/>
      <c r="AV1175" s="126"/>
      <c r="AW1175" s="104"/>
      <c r="AX1175" s="134"/>
      <c r="AY1175" s="134"/>
      <c r="AZ1175" s="134"/>
    </row>
    <row r="1176">
      <c r="B1176" s="135"/>
      <c r="D1176" s="38"/>
      <c r="E1176" s="83"/>
      <c r="F1176" s="70"/>
      <c r="G1176" s="71"/>
      <c r="H1176" s="72"/>
      <c r="I1176" s="72"/>
      <c r="J1176" s="72"/>
      <c r="K1176" s="72"/>
      <c r="L1176" s="72"/>
      <c r="M1176" s="72"/>
      <c r="N1176" s="73"/>
      <c r="O1176" s="73"/>
      <c r="P1176" s="73"/>
      <c r="Q1176" s="72"/>
      <c r="R1176" s="128"/>
      <c r="S1176" s="129"/>
      <c r="T1176" s="130"/>
      <c r="U1176" s="129"/>
      <c r="V1176" s="95"/>
      <c r="W1176" s="95"/>
      <c r="X1176" s="131"/>
      <c r="Y1176" s="132"/>
      <c r="Z1176" s="132"/>
      <c r="AA1176" s="95"/>
      <c r="AB1176" s="132"/>
      <c r="AC1176" s="104"/>
      <c r="AD1176" s="104"/>
      <c r="AE1176" s="132"/>
      <c r="AF1176" s="133"/>
      <c r="AG1176" s="132"/>
      <c r="AH1176" s="132"/>
      <c r="AI1176" s="133"/>
      <c r="AJ1176" s="132"/>
      <c r="AK1176" s="104"/>
      <c r="AL1176" s="104"/>
      <c r="AM1176" s="104"/>
      <c r="AN1176" s="132"/>
      <c r="AO1176" s="104"/>
      <c r="AP1176" s="104"/>
      <c r="AQ1176" s="104"/>
      <c r="AR1176" s="104"/>
      <c r="AS1176" s="104"/>
      <c r="AT1176" s="104"/>
      <c r="AU1176" s="104"/>
      <c r="AV1176" s="126"/>
      <c r="AW1176" s="104"/>
      <c r="AX1176" s="134"/>
      <c r="AY1176" s="134"/>
      <c r="AZ1176" s="134"/>
    </row>
    <row r="1177">
      <c r="B1177" s="135"/>
      <c r="D1177" s="38"/>
      <c r="E1177" s="83"/>
      <c r="F1177" s="70"/>
      <c r="G1177" s="71"/>
      <c r="H1177" s="72"/>
      <c r="I1177" s="72"/>
      <c r="J1177" s="72"/>
      <c r="K1177" s="72"/>
      <c r="L1177" s="72"/>
      <c r="M1177" s="72"/>
      <c r="N1177" s="73"/>
      <c r="O1177" s="73"/>
      <c r="P1177" s="73"/>
      <c r="Q1177" s="72"/>
      <c r="R1177" s="128"/>
      <c r="S1177" s="129"/>
      <c r="T1177" s="130"/>
      <c r="U1177" s="129"/>
      <c r="V1177" s="95"/>
      <c r="W1177" s="95"/>
      <c r="X1177" s="131"/>
      <c r="Y1177" s="132"/>
      <c r="Z1177" s="132"/>
      <c r="AA1177" s="95"/>
      <c r="AB1177" s="132"/>
      <c r="AC1177" s="104"/>
      <c r="AD1177" s="104"/>
      <c r="AE1177" s="132"/>
      <c r="AF1177" s="133"/>
      <c r="AG1177" s="132"/>
      <c r="AH1177" s="132"/>
      <c r="AI1177" s="133"/>
      <c r="AJ1177" s="132"/>
      <c r="AK1177" s="104"/>
      <c r="AL1177" s="104"/>
      <c r="AM1177" s="104"/>
      <c r="AN1177" s="132"/>
      <c r="AO1177" s="104"/>
      <c r="AP1177" s="104"/>
      <c r="AQ1177" s="104"/>
      <c r="AR1177" s="104"/>
      <c r="AS1177" s="104"/>
      <c r="AT1177" s="104"/>
      <c r="AU1177" s="104"/>
      <c r="AV1177" s="126"/>
      <c r="AW1177" s="104"/>
      <c r="AX1177" s="134"/>
      <c r="AY1177" s="134"/>
      <c r="AZ1177" s="134"/>
    </row>
    <row r="1178">
      <c r="B1178" s="135"/>
      <c r="D1178" s="38"/>
      <c r="E1178" s="83"/>
      <c r="F1178" s="70"/>
      <c r="G1178" s="71"/>
      <c r="H1178" s="72"/>
      <c r="I1178" s="72"/>
      <c r="J1178" s="72"/>
      <c r="K1178" s="72"/>
      <c r="L1178" s="72"/>
      <c r="M1178" s="72"/>
      <c r="N1178" s="73"/>
      <c r="O1178" s="73"/>
      <c r="P1178" s="73"/>
      <c r="Q1178" s="72"/>
      <c r="R1178" s="128"/>
      <c r="S1178" s="129"/>
      <c r="T1178" s="130"/>
      <c r="U1178" s="129"/>
      <c r="V1178" s="95"/>
      <c r="W1178" s="95"/>
      <c r="X1178" s="131"/>
      <c r="Y1178" s="132"/>
      <c r="Z1178" s="132"/>
      <c r="AA1178" s="95"/>
      <c r="AB1178" s="132"/>
      <c r="AC1178" s="104"/>
      <c r="AD1178" s="104"/>
      <c r="AE1178" s="132"/>
      <c r="AF1178" s="133"/>
      <c r="AG1178" s="132"/>
      <c r="AH1178" s="132"/>
      <c r="AI1178" s="133"/>
      <c r="AJ1178" s="132"/>
      <c r="AK1178" s="104"/>
      <c r="AL1178" s="104"/>
      <c r="AM1178" s="104"/>
      <c r="AN1178" s="132"/>
      <c r="AO1178" s="104"/>
      <c r="AP1178" s="104"/>
      <c r="AQ1178" s="104"/>
      <c r="AR1178" s="104"/>
      <c r="AS1178" s="104"/>
      <c r="AT1178" s="104"/>
      <c r="AU1178" s="104"/>
      <c r="AV1178" s="126"/>
      <c r="AW1178" s="104"/>
      <c r="AX1178" s="134"/>
      <c r="AY1178" s="134"/>
      <c r="AZ1178" s="134"/>
    </row>
    <row r="1179">
      <c r="B1179" s="135"/>
      <c r="D1179" s="38"/>
      <c r="E1179" s="83"/>
      <c r="F1179" s="70"/>
      <c r="G1179" s="71"/>
      <c r="H1179" s="72"/>
      <c r="I1179" s="72"/>
      <c r="J1179" s="72"/>
      <c r="K1179" s="72"/>
      <c r="L1179" s="72"/>
      <c r="M1179" s="72"/>
      <c r="N1179" s="73"/>
      <c r="O1179" s="73"/>
      <c r="P1179" s="73"/>
      <c r="Q1179" s="72"/>
      <c r="R1179" s="128"/>
      <c r="S1179" s="129"/>
      <c r="T1179" s="130"/>
      <c r="U1179" s="129"/>
      <c r="V1179" s="95"/>
      <c r="W1179" s="95"/>
      <c r="X1179" s="131"/>
      <c r="Y1179" s="132"/>
      <c r="Z1179" s="132"/>
      <c r="AA1179" s="95"/>
      <c r="AB1179" s="132"/>
      <c r="AC1179" s="104"/>
      <c r="AD1179" s="104"/>
      <c r="AE1179" s="132"/>
      <c r="AF1179" s="133"/>
      <c r="AG1179" s="132"/>
      <c r="AH1179" s="132"/>
      <c r="AI1179" s="133"/>
      <c r="AJ1179" s="132"/>
      <c r="AK1179" s="104"/>
      <c r="AL1179" s="104"/>
      <c r="AM1179" s="104"/>
      <c r="AN1179" s="132"/>
      <c r="AO1179" s="104"/>
      <c r="AP1179" s="104"/>
      <c r="AQ1179" s="104"/>
      <c r="AR1179" s="104"/>
      <c r="AS1179" s="104"/>
      <c r="AT1179" s="104"/>
      <c r="AU1179" s="104"/>
      <c r="AV1179" s="126"/>
      <c r="AW1179" s="104"/>
      <c r="AX1179" s="134"/>
      <c r="AY1179" s="134"/>
      <c r="AZ1179" s="134"/>
    </row>
    <row r="1180">
      <c r="B1180" s="135"/>
      <c r="D1180" s="38"/>
      <c r="E1180" s="83"/>
      <c r="F1180" s="70"/>
      <c r="G1180" s="71"/>
      <c r="H1180" s="72"/>
      <c r="I1180" s="72"/>
      <c r="J1180" s="72"/>
      <c r="K1180" s="72"/>
      <c r="L1180" s="72"/>
      <c r="M1180" s="72"/>
      <c r="N1180" s="73"/>
      <c r="O1180" s="73"/>
      <c r="P1180" s="73"/>
      <c r="Q1180" s="72"/>
      <c r="R1180" s="128"/>
      <c r="S1180" s="129"/>
      <c r="T1180" s="130"/>
      <c r="U1180" s="129"/>
      <c r="V1180" s="95"/>
      <c r="W1180" s="95"/>
      <c r="X1180" s="131"/>
      <c r="Y1180" s="132"/>
      <c r="Z1180" s="132"/>
      <c r="AA1180" s="95"/>
      <c r="AB1180" s="132"/>
      <c r="AC1180" s="104"/>
      <c r="AD1180" s="104"/>
      <c r="AE1180" s="132"/>
      <c r="AF1180" s="133"/>
      <c r="AG1180" s="132"/>
      <c r="AH1180" s="132"/>
      <c r="AI1180" s="133"/>
      <c r="AJ1180" s="132"/>
      <c r="AK1180" s="104"/>
      <c r="AL1180" s="104"/>
      <c r="AM1180" s="104"/>
      <c r="AN1180" s="132"/>
      <c r="AO1180" s="104"/>
      <c r="AP1180" s="104"/>
      <c r="AQ1180" s="104"/>
      <c r="AR1180" s="104"/>
      <c r="AS1180" s="104"/>
      <c r="AT1180" s="104"/>
      <c r="AU1180" s="104"/>
      <c r="AV1180" s="126"/>
      <c r="AW1180" s="104"/>
      <c r="AX1180" s="134"/>
      <c r="AY1180" s="134"/>
      <c r="AZ1180" s="134"/>
    </row>
    <row r="1181">
      <c r="B1181" s="135"/>
      <c r="D1181" s="38"/>
      <c r="E1181" s="83"/>
      <c r="F1181" s="70"/>
      <c r="G1181" s="71"/>
      <c r="H1181" s="72"/>
      <c r="I1181" s="72"/>
      <c r="J1181" s="72"/>
      <c r="K1181" s="72"/>
      <c r="L1181" s="72"/>
      <c r="M1181" s="72"/>
      <c r="N1181" s="73"/>
      <c r="O1181" s="73"/>
      <c r="P1181" s="73"/>
      <c r="Q1181" s="72"/>
      <c r="R1181" s="128"/>
      <c r="S1181" s="129"/>
      <c r="T1181" s="130"/>
      <c r="U1181" s="129"/>
      <c r="V1181" s="95"/>
      <c r="W1181" s="95"/>
      <c r="X1181" s="131"/>
      <c r="Y1181" s="132"/>
      <c r="Z1181" s="132"/>
      <c r="AA1181" s="95"/>
      <c r="AB1181" s="132"/>
      <c r="AC1181" s="104"/>
      <c r="AD1181" s="104"/>
      <c r="AE1181" s="132"/>
      <c r="AF1181" s="133"/>
      <c r="AG1181" s="132"/>
      <c r="AH1181" s="132"/>
      <c r="AI1181" s="133"/>
      <c r="AJ1181" s="132"/>
      <c r="AK1181" s="104"/>
      <c r="AL1181" s="104"/>
      <c r="AM1181" s="104"/>
      <c r="AN1181" s="132"/>
      <c r="AO1181" s="104"/>
      <c r="AP1181" s="104"/>
      <c r="AQ1181" s="104"/>
      <c r="AR1181" s="104"/>
      <c r="AS1181" s="104"/>
      <c r="AT1181" s="104"/>
      <c r="AU1181" s="104"/>
      <c r="AV1181" s="126"/>
      <c r="AW1181" s="104"/>
      <c r="AX1181" s="134"/>
      <c r="AY1181" s="134"/>
      <c r="AZ1181" s="134"/>
    </row>
    <row r="1182">
      <c r="B1182" s="135"/>
      <c r="D1182" s="38"/>
      <c r="E1182" s="83"/>
      <c r="F1182" s="70"/>
      <c r="G1182" s="71"/>
      <c r="H1182" s="72"/>
      <c r="I1182" s="72"/>
      <c r="J1182" s="72"/>
      <c r="K1182" s="72"/>
      <c r="L1182" s="72"/>
      <c r="M1182" s="72"/>
      <c r="N1182" s="73"/>
      <c r="O1182" s="73"/>
      <c r="P1182" s="73"/>
      <c r="Q1182" s="72"/>
      <c r="R1182" s="128"/>
      <c r="S1182" s="129"/>
      <c r="T1182" s="130"/>
      <c r="U1182" s="129"/>
      <c r="V1182" s="95"/>
      <c r="W1182" s="95"/>
      <c r="X1182" s="131"/>
      <c r="Y1182" s="132"/>
      <c r="Z1182" s="132"/>
      <c r="AA1182" s="95"/>
      <c r="AB1182" s="132"/>
      <c r="AC1182" s="104"/>
      <c r="AD1182" s="104"/>
      <c r="AE1182" s="132"/>
      <c r="AF1182" s="133"/>
      <c r="AG1182" s="132"/>
      <c r="AH1182" s="132"/>
      <c r="AI1182" s="133"/>
      <c r="AJ1182" s="132"/>
      <c r="AK1182" s="104"/>
      <c r="AL1182" s="104"/>
      <c r="AM1182" s="104"/>
      <c r="AN1182" s="132"/>
      <c r="AO1182" s="104"/>
      <c r="AP1182" s="104"/>
      <c r="AQ1182" s="104"/>
      <c r="AR1182" s="104"/>
      <c r="AS1182" s="104"/>
      <c r="AT1182" s="104"/>
      <c r="AU1182" s="104"/>
      <c r="AV1182" s="126"/>
      <c r="AW1182" s="104"/>
      <c r="AX1182" s="134"/>
      <c r="AY1182" s="134"/>
      <c r="AZ1182" s="134"/>
    </row>
    <row r="1183">
      <c r="B1183" s="135"/>
      <c r="D1183" s="38"/>
      <c r="E1183" s="83"/>
      <c r="F1183" s="70"/>
      <c r="G1183" s="71"/>
      <c r="H1183" s="72"/>
      <c r="I1183" s="72"/>
      <c r="J1183" s="72"/>
      <c r="K1183" s="72"/>
      <c r="L1183" s="72"/>
      <c r="M1183" s="72"/>
      <c r="N1183" s="73"/>
      <c r="O1183" s="73"/>
      <c r="P1183" s="73"/>
      <c r="Q1183" s="72"/>
      <c r="R1183" s="128"/>
      <c r="S1183" s="129"/>
      <c r="T1183" s="130"/>
      <c r="U1183" s="129"/>
      <c r="V1183" s="95"/>
      <c r="W1183" s="95"/>
      <c r="X1183" s="131"/>
      <c r="Y1183" s="132"/>
      <c r="Z1183" s="132"/>
      <c r="AA1183" s="95"/>
      <c r="AB1183" s="132"/>
      <c r="AC1183" s="104"/>
      <c r="AD1183" s="104"/>
      <c r="AE1183" s="132"/>
      <c r="AF1183" s="133"/>
      <c r="AG1183" s="132"/>
      <c r="AH1183" s="132"/>
      <c r="AI1183" s="133"/>
      <c r="AJ1183" s="132"/>
      <c r="AK1183" s="104"/>
      <c r="AL1183" s="104"/>
      <c r="AM1183" s="104"/>
      <c r="AN1183" s="132"/>
      <c r="AO1183" s="104"/>
      <c r="AP1183" s="104"/>
      <c r="AQ1183" s="104"/>
      <c r="AR1183" s="104"/>
      <c r="AS1183" s="104"/>
      <c r="AT1183" s="104"/>
      <c r="AU1183" s="104"/>
      <c r="AV1183" s="126"/>
      <c r="AW1183" s="104"/>
      <c r="AX1183" s="134"/>
      <c r="AY1183" s="134"/>
      <c r="AZ1183" s="134"/>
    </row>
    <row r="1184">
      <c r="B1184" s="135"/>
      <c r="D1184" s="38"/>
      <c r="E1184" s="83"/>
      <c r="F1184" s="70"/>
      <c r="G1184" s="71"/>
      <c r="H1184" s="72"/>
      <c r="I1184" s="72"/>
      <c r="J1184" s="72"/>
      <c r="K1184" s="72"/>
      <c r="L1184" s="72"/>
      <c r="M1184" s="72"/>
      <c r="N1184" s="73"/>
      <c r="O1184" s="73"/>
      <c r="P1184" s="73"/>
      <c r="Q1184" s="72"/>
      <c r="R1184" s="128"/>
      <c r="S1184" s="129"/>
      <c r="T1184" s="130"/>
      <c r="U1184" s="129"/>
      <c r="V1184" s="95"/>
      <c r="W1184" s="95"/>
      <c r="X1184" s="131"/>
      <c r="Y1184" s="132"/>
      <c r="Z1184" s="132"/>
      <c r="AA1184" s="95"/>
      <c r="AB1184" s="132"/>
      <c r="AC1184" s="104"/>
      <c r="AD1184" s="104"/>
      <c r="AE1184" s="132"/>
      <c r="AF1184" s="133"/>
      <c r="AG1184" s="132"/>
      <c r="AH1184" s="132"/>
      <c r="AI1184" s="133"/>
      <c r="AJ1184" s="132"/>
      <c r="AK1184" s="104"/>
      <c r="AL1184" s="104"/>
      <c r="AM1184" s="104"/>
      <c r="AN1184" s="132"/>
      <c r="AO1184" s="104"/>
      <c r="AP1184" s="104"/>
      <c r="AQ1184" s="104"/>
      <c r="AR1184" s="104"/>
      <c r="AS1184" s="104"/>
      <c r="AT1184" s="104"/>
      <c r="AU1184" s="104"/>
      <c r="AV1184" s="126"/>
      <c r="AW1184" s="104"/>
      <c r="AX1184" s="134"/>
      <c r="AY1184" s="134"/>
      <c r="AZ1184" s="134"/>
    </row>
    <row r="1185">
      <c r="B1185" s="135"/>
      <c r="D1185" s="38"/>
      <c r="E1185" s="83"/>
      <c r="F1185" s="70"/>
      <c r="G1185" s="71"/>
      <c r="H1185" s="72"/>
      <c r="I1185" s="72"/>
      <c r="J1185" s="72"/>
      <c r="K1185" s="72"/>
      <c r="L1185" s="72"/>
      <c r="M1185" s="72"/>
      <c r="N1185" s="73"/>
      <c r="O1185" s="73"/>
      <c r="P1185" s="73"/>
      <c r="Q1185" s="72"/>
      <c r="R1185" s="128"/>
      <c r="S1185" s="129"/>
      <c r="T1185" s="130"/>
      <c r="U1185" s="129"/>
      <c r="V1185" s="95"/>
      <c r="W1185" s="95"/>
      <c r="X1185" s="131"/>
      <c r="Y1185" s="132"/>
      <c r="Z1185" s="132"/>
      <c r="AA1185" s="95"/>
      <c r="AB1185" s="132"/>
      <c r="AC1185" s="104"/>
      <c r="AD1185" s="104"/>
      <c r="AE1185" s="132"/>
      <c r="AF1185" s="133"/>
      <c r="AG1185" s="132"/>
      <c r="AH1185" s="132"/>
      <c r="AI1185" s="133"/>
      <c r="AJ1185" s="132"/>
      <c r="AK1185" s="104"/>
      <c r="AL1185" s="104"/>
      <c r="AM1185" s="104"/>
      <c r="AN1185" s="132"/>
      <c r="AO1185" s="104"/>
      <c r="AP1185" s="104"/>
      <c r="AQ1185" s="104"/>
      <c r="AR1185" s="104"/>
      <c r="AS1185" s="104"/>
      <c r="AT1185" s="104"/>
      <c r="AU1185" s="104"/>
      <c r="AV1185" s="126"/>
      <c r="AW1185" s="104"/>
      <c r="AX1185" s="134"/>
      <c r="AY1185" s="134"/>
      <c r="AZ1185" s="134"/>
    </row>
    <row r="1186">
      <c r="B1186" s="135"/>
      <c r="D1186" s="38"/>
      <c r="E1186" s="83"/>
      <c r="F1186" s="70"/>
      <c r="G1186" s="71"/>
      <c r="H1186" s="72"/>
      <c r="I1186" s="72"/>
      <c r="J1186" s="72"/>
      <c r="K1186" s="72"/>
      <c r="L1186" s="72"/>
      <c r="M1186" s="72"/>
      <c r="N1186" s="73"/>
      <c r="O1186" s="73"/>
      <c r="P1186" s="73"/>
      <c r="Q1186" s="72"/>
      <c r="R1186" s="128"/>
      <c r="S1186" s="129"/>
      <c r="T1186" s="130"/>
      <c r="U1186" s="129"/>
      <c r="V1186" s="95"/>
      <c r="W1186" s="95"/>
      <c r="X1186" s="131"/>
      <c r="Y1186" s="132"/>
      <c r="Z1186" s="132"/>
      <c r="AA1186" s="95"/>
      <c r="AB1186" s="132"/>
      <c r="AC1186" s="104"/>
      <c r="AD1186" s="104"/>
      <c r="AE1186" s="132"/>
      <c r="AF1186" s="133"/>
      <c r="AG1186" s="132"/>
      <c r="AH1186" s="132"/>
      <c r="AI1186" s="133"/>
      <c r="AJ1186" s="132"/>
      <c r="AK1186" s="104"/>
      <c r="AL1186" s="104"/>
      <c r="AM1186" s="104"/>
      <c r="AN1186" s="132"/>
      <c r="AO1186" s="104"/>
      <c r="AP1186" s="104"/>
      <c r="AQ1186" s="104"/>
      <c r="AR1186" s="104"/>
      <c r="AS1186" s="104"/>
      <c r="AT1186" s="104"/>
      <c r="AU1186" s="104"/>
      <c r="AV1186" s="126"/>
      <c r="AW1186" s="104"/>
      <c r="AX1186" s="134"/>
      <c r="AY1186" s="134"/>
      <c r="AZ1186" s="134"/>
    </row>
    <row r="1187">
      <c r="B1187" s="135"/>
      <c r="D1187" s="38"/>
      <c r="E1187" s="83"/>
      <c r="F1187" s="70"/>
      <c r="G1187" s="71"/>
      <c r="H1187" s="72"/>
      <c r="I1187" s="72"/>
      <c r="J1187" s="72"/>
      <c r="K1187" s="72"/>
      <c r="L1187" s="72"/>
      <c r="M1187" s="72"/>
      <c r="N1187" s="73"/>
      <c r="O1187" s="73"/>
      <c r="P1187" s="73"/>
      <c r="Q1187" s="72"/>
      <c r="R1187" s="128"/>
      <c r="S1187" s="129"/>
      <c r="T1187" s="130"/>
      <c r="U1187" s="129"/>
      <c r="V1187" s="95"/>
      <c r="W1187" s="95"/>
      <c r="X1187" s="131"/>
      <c r="Y1187" s="132"/>
      <c r="Z1187" s="132"/>
      <c r="AA1187" s="95"/>
      <c r="AB1187" s="132"/>
      <c r="AC1187" s="104"/>
      <c r="AD1187" s="104"/>
      <c r="AE1187" s="132"/>
      <c r="AF1187" s="133"/>
      <c r="AG1187" s="132"/>
      <c r="AH1187" s="132"/>
      <c r="AI1187" s="133"/>
      <c r="AJ1187" s="132"/>
      <c r="AK1187" s="104"/>
      <c r="AL1187" s="104"/>
      <c r="AM1187" s="104"/>
      <c r="AN1187" s="132"/>
      <c r="AO1187" s="104"/>
      <c r="AP1187" s="104"/>
      <c r="AQ1187" s="104"/>
      <c r="AR1187" s="104"/>
      <c r="AS1187" s="104"/>
      <c r="AT1187" s="104"/>
      <c r="AU1187" s="104"/>
      <c r="AV1187" s="126"/>
      <c r="AW1187" s="104"/>
      <c r="AX1187" s="134"/>
      <c r="AY1187" s="134"/>
      <c r="AZ1187" s="134"/>
    </row>
    <row r="1188">
      <c r="B1188" s="135"/>
      <c r="D1188" s="38"/>
      <c r="E1188" s="83"/>
      <c r="F1188" s="70"/>
      <c r="G1188" s="71"/>
      <c r="H1188" s="72"/>
      <c r="I1188" s="72"/>
      <c r="J1188" s="72"/>
      <c r="K1188" s="72"/>
      <c r="L1188" s="72"/>
      <c r="M1188" s="72"/>
      <c r="N1188" s="73"/>
      <c r="O1188" s="73"/>
      <c r="P1188" s="73"/>
      <c r="Q1188" s="72"/>
      <c r="R1188" s="128"/>
      <c r="S1188" s="129"/>
      <c r="T1188" s="130"/>
      <c r="U1188" s="129"/>
      <c r="V1188" s="95"/>
      <c r="W1188" s="95"/>
      <c r="X1188" s="131"/>
      <c r="Y1188" s="132"/>
      <c r="Z1188" s="132"/>
      <c r="AA1188" s="95"/>
      <c r="AB1188" s="132"/>
      <c r="AC1188" s="104"/>
      <c r="AD1188" s="104"/>
      <c r="AE1188" s="132"/>
      <c r="AF1188" s="133"/>
      <c r="AG1188" s="132"/>
      <c r="AH1188" s="132"/>
      <c r="AI1188" s="133"/>
      <c r="AJ1188" s="132"/>
      <c r="AK1188" s="104"/>
      <c r="AL1188" s="104"/>
      <c r="AM1188" s="104"/>
      <c r="AN1188" s="132"/>
      <c r="AO1188" s="104"/>
      <c r="AP1188" s="104"/>
      <c r="AQ1188" s="104"/>
      <c r="AR1188" s="104"/>
      <c r="AS1188" s="104"/>
      <c r="AT1188" s="104"/>
      <c r="AU1188" s="104"/>
      <c r="AV1188" s="126"/>
      <c r="AW1188" s="104"/>
      <c r="AX1188" s="134"/>
      <c r="AY1188" s="134"/>
      <c r="AZ1188" s="134"/>
    </row>
    <row r="1189">
      <c r="B1189" s="135"/>
      <c r="D1189" s="38"/>
      <c r="E1189" s="83"/>
      <c r="F1189" s="70"/>
      <c r="G1189" s="71"/>
      <c r="H1189" s="72"/>
      <c r="I1189" s="72"/>
      <c r="J1189" s="72"/>
      <c r="K1189" s="72"/>
      <c r="L1189" s="72"/>
      <c r="M1189" s="72"/>
      <c r="N1189" s="73"/>
      <c r="O1189" s="73"/>
      <c r="P1189" s="73"/>
      <c r="Q1189" s="72"/>
      <c r="R1189" s="128"/>
      <c r="S1189" s="129"/>
      <c r="T1189" s="130"/>
      <c r="U1189" s="129"/>
      <c r="V1189" s="95"/>
      <c r="W1189" s="95"/>
      <c r="X1189" s="131"/>
      <c r="Y1189" s="132"/>
      <c r="Z1189" s="132"/>
      <c r="AA1189" s="95"/>
      <c r="AB1189" s="132"/>
      <c r="AC1189" s="104"/>
      <c r="AD1189" s="104"/>
      <c r="AE1189" s="132"/>
      <c r="AF1189" s="133"/>
      <c r="AG1189" s="132"/>
      <c r="AH1189" s="132"/>
      <c r="AI1189" s="133"/>
      <c r="AJ1189" s="132"/>
      <c r="AK1189" s="104"/>
      <c r="AL1189" s="104"/>
      <c r="AM1189" s="104"/>
      <c r="AN1189" s="132"/>
      <c r="AO1189" s="104"/>
      <c r="AP1189" s="104"/>
      <c r="AQ1189" s="104"/>
      <c r="AR1189" s="104"/>
      <c r="AS1189" s="104"/>
      <c r="AT1189" s="104"/>
      <c r="AU1189" s="104"/>
      <c r="AV1189" s="126"/>
      <c r="AW1189" s="104"/>
      <c r="AX1189" s="134"/>
      <c r="AY1189" s="134"/>
      <c r="AZ1189" s="134"/>
    </row>
    <row r="1190">
      <c r="B1190" s="135"/>
      <c r="D1190" s="38"/>
      <c r="E1190" s="83"/>
      <c r="F1190" s="70"/>
      <c r="G1190" s="71"/>
      <c r="H1190" s="72"/>
      <c r="I1190" s="72"/>
      <c r="J1190" s="72"/>
      <c r="K1190" s="72"/>
      <c r="L1190" s="72"/>
      <c r="M1190" s="72"/>
      <c r="N1190" s="73"/>
      <c r="O1190" s="73"/>
      <c r="P1190" s="73"/>
      <c r="Q1190" s="72"/>
      <c r="R1190" s="128"/>
      <c r="S1190" s="129"/>
      <c r="T1190" s="130"/>
      <c r="U1190" s="129"/>
      <c r="V1190" s="95"/>
      <c r="W1190" s="95"/>
      <c r="X1190" s="131"/>
      <c r="Y1190" s="132"/>
      <c r="Z1190" s="132"/>
      <c r="AA1190" s="95"/>
      <c r="AB1190" s="132"/>
      <c r="AC1190" s="104"/>
      <c r="AD1190" s="104"/>
      <c r="AE1190" s="132"/>
      <c r="AF1190" s="133"/>
      <c r="AG1190" s="132"/>
      <c r="AH1190" s="132"/>
      <c r="AI1190" s="133"/>
      <c r="AJ1190" s="132"/>
      <c r="AK1190" s="104"/>
      <c r="AL1190" s="104"/>
      <c r="AM1190" s="104"/>
      <c r="AN1190" s="132"/>
      <c r="AO1190" s="104"/>
      <c r="AP1190" s="104"/>
      <c r="AQ1190" s="104"/>
      <c r="AR1190" s="104"/>
      <c r="AS1190" s="104"/>
      <c r="AT1190" s="104"/>
      <c r="AU1190" s="104"/>
      <c r="AV1190" s="126"/>
      <c r="AW1190" s="104"/>
      <c r="AX1190" s="134"/>
      <c r="AY1190" s="134"/>
      <c r="AZ1190" s="134"/>
    </row>
    <row r="1191">
      <c r="B1191" s="135"/>
      <c r="D1191" s="38"/>
      <c r="E1191" s="83"/>
      <c r="F1191" s="70"/>
      <c r="G1191" s="71"/>
      <c r="H1191" s="72"/>
      <c r="I1191" s="72"/>
      <c r="J1191" s="72"/>
      <c r="K1191" s="72"/>
      <c r="L1191" s="72"/>
      <c r="M1191" s="72"/>
      <c r="N1191" s="73"/>
      <c r="O1191" s="73"/>
      <c r="P1191" s="73"/>
      <c r="Q1191" s="72"/>
      <c r="R1191" s="128"/>
      <c r="S1191" s="129"/>
      <c r="T1191" s="130"/>
      <c r="U1191" s="129"/>
      <c r="V1191" s="95"/>
      <c r="W1191" s="95"/>
      <c r="X1191" s="131"/>
      <c r="Y1191" s="132"/>
      <c r="Z1191" s="132"/>
      <c r="AA1191" s="95"/>
      <c r="AB1191" s="132"/>
      <c r="AC1191" s="104"/>
      <c r="AD1191" s="104"/>
      <c r="AE1191" s="132"/>
      <c r="AF1191" s="133"/>
      <c r="AG1191" s="132"/>
      <c r="AH1191" s="132"/>
      <c r="AI1191" s="133"/>
      <c r="AJ1191" s="132"/>
      <c r="AK1191" s="104"/>
      <c r="AL1191" s="104"/>
      <c r="AM1191" s="104"/>
      <c r="AN1191" s="132"/>
      <c r="AO1191" s="104"/>
      <c r="AP1191" s="104"/>
      <c r="AQ1191" s="104"/>
      <c r="AR1191" s="104"/>
      <c r="AS1191" s="104"/>
      <c r="AT1191" s="104"/>
      <c r="AU1191" s="104"/>
      <c r="AV1191" s="126"/>
      <c r="AW1191" s="104"/>
      <c r="AX1191" s="134"/>
      <c r="AY1191" s="134"/>
      <c r="AZ1191" s="134"/>
    </row>
    <row r="1192">
      <c r="B1192" s="135"/>
      <c r="D1192" s="38"/>
      <c r="E1192" s="83"/>
      <c r="F1192" s="70"/>
      <c r="G1192" s="71"/>
      <c r="H1192" s="72"/>
      <c r="I1192" s="72"/>
      <c r="J1192" s="72"/>
      <c r="K1192" s="72"/>
      <c r="L1192" s="72"/>
      <c r="M1192" s="72"/>
      <c r="N1192" s="73"/>
      <c r="O1192" s="73"/>
      <c r="P1192" s="73"/>
      <c r="Q1192" s="72"/>
      <c r="R1192" s="128"/>
      <c r="S1192" s="129"/>
      <c r="T1192" s="130"/>
      <c r="U1192" s="129"/>
      <c r="V1192" s="95"/>
      <c r="W1192" s="95"/>
      <c r="X1192" s="131"/>
      <c r="Y1192" s="132"/>
      <c r="Z1192" s="132"/>
      <c r="AA1192" s="95"/>
      <c r="AB1192" s="132"/>
      <c r="AC1192" s="104"/>
      <c r="AD1192" s="104"/>
      <c r="AE1192" s="132"/>
      <c r="AF1192" s="133"/>
      <c r="AG1192" s="132"/>
      <c r="AH1192" s="132"/>
      <c r="AI1192" s="133"/>
      <c r="AJ1192" s="132"/>
      <c r="AK1192" s="104"/>
      <c r="AL1192" s="104"/>
      <c r="AM1192" s="104"/>
      <c r="AN1192" s="132"/>
      <c r="AO1192" s="104"/>
      <c r="AP1192" s="104"/>
      <c r="AQ1192" s="104"/>
      <c r="AR1192" s="104"/>
      <c r="AS1192" s="104"/>
      <c r="AT1192" s="104"/>
      <c r="AU1192" s="104"/>
      <c r="AV1192" s="126"/>
      <c r="AW1192" s="104"/>
      <c r="AX1192" s="134"/>
      <c r="AY1192" s="134"/>
      <c r="AZ1192" s="134"/>
    </row>
    <row r="1193">
      <c r="B1193" s="135"/>
      <c r="D1193" s="38"/>
      <c r="E1193" s="83"/>
      <c r="F1193" s="70"/>
      <c r="G1193" s="71"/>
      <c r="H1193" s="72"/>
      <c r="I1193" s="72"/>
      <c r="J1193" s="72"/>
      <c r="K1193" s="72"/>
      <c r="L1193" s="72"/>
      <c r="M1193" s="72"/>
      <c r="N1193" s="73"/>
      <c r="O1193" s="73"/>
      <c r="P1193" s="73"/>
      <c r="Q1193" s="72"/>
      <c r="R1193" s="128"/>
      <c r="S1193" s="129"/>
      <c r="T1193" s="130"/>
      <c r="U1193" s="129"/>
      <c r="V1193" s="95"/>
      <c r="W1193" s="95"/>
      <c r="X1193" s="131"/>
      <c r="Y1193" s="132"/>
      <c r="Z1193" s="132"/>
      <c r="AA1193" s="95"/>
      <c r="AB1193" s="132"/>
      <c r="AC1193" s="104"/>
      <c r="AD1193" s="104"/>
      <c r="AE1193" s="132"/>
      <c r="AF1193" s="133"/>
      <c r="AG1193" s="132"/>
      <c r="AH1193" s="132"/>
      <c r="AI1193" s="133"/>
      <c r="AJ1193" s="132"/>
      <c r="AK1193" s="104"/>
      <c r="AL1193" s="104"/>
      <c r="AM1193" s="104"/>
      <c r="AN1193" s="132"/>
      <c r="AO1193" s="104"/>
      <c r="AP1193" s="104"/>
      <c r="AQ1193" s="104"/>
      <c r="AR1193" s="104"/>
      <c r="AS1193" s="104"/>
      <c r="AT1193" s="104"/>
      <c r="AU1193" s="104"/>
      <c r="AV1193" s="126"/>
      <c r="AW1193" s="104"/>
      <c r="AX1193" s="134"/>
      <c r="AY1193" s="134"/>
      <c r="AZ1193" s="134"/>
    </row>
    <row r="1194">
      <c r="B1194" s="135"/>
      <c r="D1194" s="38"/>
      <c r="E1194" s="83"/>
      <c r="F1194" s="70"/>
      <c r="G1194" s="71"/>
      <c r="H1194" s="72"/>
      <c r="I1194" s="72"/>
      <c r="J1194" s="72"/>
      <c r="K1194" s="72"/>
      <c r="L1194" s="72"/>
      <c r="M1194" s="72"/>
      <c r="N1194" s="73"/>
      <c r="O1194" s="73"/>
      <c r="P1194" s="73"/>
      <c r="Q1194" s="72"/>
      <c r="R1194" s="128"/>
      <c r="S1194" s="129"/>
      <c r="T1194" s="130"/>
      <c r="U1194" s="129"/>
      <c r="V1194" s="95"/>
      <c r="W1194" s="95"/>
      <c r="X1194" s="131"/>
      <c r="Y1194" s="132"/>
      <c r="Z1194" s="132"/>
      <c r="AA1194" s="95"/>
      <c r="AB1194" s="132"/>
      <c r="AC1194" s="104"/>
      <c r="AD1194" s="104"/>
      <c r="AE1194" s="132"/>
      <c r="AF1194" s="133"/>
      <c r="AG1194" s="132"/>
      <c r="AH1194" s="132"/>
      <c r="AI1194" s="133"/>
      <c r="AJ1194" s="132"/>
      <c r="AK1194" s="104"/>
      <c r="AL1194" s="104"/>
      <c r="AM1194" s="104"/>
      <c r="AN1194" s="132"/>
      <c r="AO1194" s="104"/>
      <c r="AP1194" s="104"/>
      <c r="AQ1194" s="104"/>
      <c r="AR1194" s="104"/>
      <c r="AS1194" s="104"/>
      <c r="AT1194" s="104"/>
      <c r="AU1194" s="104"/>
      <c r="AV1194" s="126"/>
      <c r="AW1194" s="104"/>
      <c r="AX1194" s="134"/>
      <c r="AY1194" s="134"/>
      <c r="AZ1194" s="134"/>
    </row>
    <row r="1195">
      <c r="B1195" s="135"/>
      <c r="D1195" s="38"/>
      <c r="E1195" s="83"/>
      <c r="F1195" s="70"/>
      <c r="G1195" s="71"/>
      <c r="H1195" s="72"/>
      <c r="I1195" s="72"/>
      <c r="J1195" s="72"/>
      <c r="K1195" s="72"/>
      <c r="L1195" s="72"/>
      <c r="M1195" s="72"/>
      <c r="N1195" s="73"/>
      <c r="O1195" s="73"/>
      <c r="P1195" s="73"/>
      <c r="Q1195" s="72"/>
      <c r="R1195" s="128"/>
      <c r="S1195" s="129"/>
      <c r="T1195" s="130"/>
      <c r="U1195" s="129"/>
      <c r="V1195" s="95"/>
      <c r="W1195" s="95"/>
      <c r="X1195" s="131"/>
      <c r="Y1195" s="132"/>
      <c r="Z1195" s="132"/>
      <c r="AA1195" s="95"/>
      <c r="AB1195" s="132"/>
      <c r="AC1195" s="104"/>
      <c r="AD1195" s="104"/>
      <c r="AE1195" s="132"/>
      <c r="AF1195" s="133"/>
      <c r="AG1195" s="132"/>
      <c r="AH1195" s="132"/>
      <c r="AI1195" s="133"/>
      <c r="AJ1195" s="132"/>
      <c r="AK1195" s="104"/>
      <c r="AL1195" s="104"/>
      <c r="AM1195" s="104"/>
      <c r="AN1195" s="132"/>
      <c r="AO1195" s="104"/>
      <c r="AP1195" s="104"/>
      <c r="AQ1195" s="104"/>
      <c r="AR1195" s="104"/>
      <c r="AS1195" s="104"/>
      <c r="AT1195" s="104"/>
      <c r="AU1195" s="104"/>
      <c r="AV1195" s="126"/>
      <c r="AW1195" s="104"/>
      <c r="AX1195" s="134"/>
      <c r="AY1195" s="134"/>
      <c r="AZ1195" s="134"/>
    </row>
    <row r="1196">
      <c r="B1196" s="135"/>
      <c r="D1196" s="38"/>
      <c r="E1196" s="83"/>
      <c r="F1196" s="70"/>
      <c r="G1196" s="71"/>
      <c r="H1196" s="72"/>
      <c r="I1196" s="72"/>
      <c r="J1196" s="72"/>
      <c r="K1196" s="72"/>
      <c r="L1196" s="72"/>
      <c r="M1196" s="72"/>
      <c r="N1196" s="73"/>
      <c r="O1196" s="73"/>
      <c r="P1196" s="73"/>
      <c r="Q1196" s="72"/>
      <c r="R1196" s="128"/>
      <c r="S1196" s="129"/>
      <c r="T1196" s="130"/>
      <c r="U1196" s="129"/>
      <c r="V1196" s="95"/>
      <c r="W1196" s="95"/>
      <c r="X1196" s="131"/>
      <c r="Y1196" s="132"/>
      <c r="Z1196" s="132"/>
      <c r="AA1196" s="95"/>
      <c r="AB1196" s="132"/>
      <c r="AC1196" s="104"/>
      <c r="AD1196" s="104"/>
      <c r="AE1196" s="132"/>
      <c r="AF1196" s="133"/>
      <c r="AG1196" s="132"/>
      <c r="AH1196" s="132"/>
      <c r="AI1196" s="133"/>
      <c r="AJ1196" s="132"/>
      <c r="AK1196" s="104"/>
      <c r="AL1196" s="104"/>
      <c r="AM1196" s="104"/>
      <c r="AN1196" s="132"/>
      <c r="AO1196" s="104"/>
      <c r="AP1196" s="104"/>
      <c r="AQ1196" s="104"/>
      <c r="AR1196" s="104"/>
      <c r="AS1196" s="104"/>
      <c r="AT1196" s="104"/>
      <c r="AU1196" s="104"/>
      <c r="AV1196" s="126"/>
      <c r="AW1196" s="104"/>
      <c r="AX1196" s="134"/>
      <c r="AY1196" s="134"/>
      <c r="AZ1196" s="134"/>
    </row>
    <row r="1197">
      <c r="B1197" s="135"/>
      <c r="D1197" s="38"/>
      <c r="E1197" s="83"/>
      <c r="F1197" s="70"/>
      <c r="G1197" s="71"/>
      <c r="H1197" s="72"/>
      <c r="I1197" s="72"/>
      <c r="J1197" s="72"/>
      <c r="K1197" s="72"/>
      <c r="L1197" s="72"/>
      <c r="M1197" s="72"/>
      <c r="N1197" s="73"/>
      <c r="O1197" s="73"/>
      <c r="P1197" s="73"/>
      <c r="Q1197" s="72"/>
      <c r="R1197" s="128"/>
      <c r="S1197" s="129"/>
      <c r="T1197" s="130"/>
      <c r="U1197" s="129"/>
      <c r="V1197" s="95"/>
      <c r="W1197" s="95"/>
      <c r="X1197" s="131"/>
      <c r="Y1197" s="132"/>
      <c r="Z1197" s="132"/>
      <c r="AA1197" s="95"/>
      <c r="AB1197" s="132"/>
      <c r="AC1197" s="104"/>
      <c r="AD1197" s="104"/>
      <c r="AE1197" s="132"/>
      <c r="AF1197" s="133"/>
      <c r="AG1197" s="132"/>
      <c r="AH1197" s="132"/>
      <c r="AI1197" s="133"/>
      <c r="AJ1197" s="132"/>
      <c r="AK1197" s="104"/>
      <c r="AL1197" s="104"/>
      <c r="AM1197" s="104"/>
      <c r="AN1197" s="132"/>
      <c r="AO1197" s="104"/>
      <c r="AP1197" s="104"/>
      <c r="AQ1197" s="104"/>
      <c r="AR1197" s="104"/>
      <c r="AS1197" s="104"/>
      <c r="AT1197" s="104"/>
      <c r="AU1197" s="104"/>
      <c r="AV1197" s="126"/>
      <c r="AW1197" s="104"/>
      <c r="AX1197" s="134"/>
      <c r="AY1197" s="134"/>
      <c r="AZ1197" s="134"/>
    </row>
    <row r="1198">
      <c r="B1198" s="135"/>
      <c r="D1198" s="38"/>
      <c r="E1198" s="83"/>
      <c r="F1198" s="70"/>
      <c r="G1198" s="71"/>
      <c r="H1198" s="72"/>
      <c r="I1198" s="72"/>
      <c r="J1198" s="72"/>
      <c r="K1198" s="72"/>
      <c r="L1198" s="72"/>
      <c r="M1198" s="72"/>
      <c r="N1198" s="73"/>
      <c r="O1198" s="73"/>
      <c r="P1198" s="73"/>
      <c r="Q1198" s="72"/>
      <c r="R1198" s="128"/>
      <c r="S1198" s="129"/>
      <c r="T1198" s="130"/>
      <c r="U1198" s="129"/>
      <c r="V1198" s="95"/>
      <c r="W1198" s="95"/>
      <c r="X1198" s="131"/>
      <c r="Y1198" s="132"/>
      <c r="Z1198" s="132"/>
      <c r="AA1198" s="95"/>
      <c r="AB1198" s="132"/>
      <c r="AC1198" s="104"/>
      <c r="AD1198" s="104"/>
      <c r="AE1198" s="132"/>
      <c r="AF1198" s="133"/>
      <c r="AG1198" s="132"/>
      <c r="AH1198" s="132"/>
      <c r="AI1198" s="133"/>
      <c r="AJ1198" s="132"/>
      <c r="AK1198" s="104"/>
      <c r="AL1198" s="104"/>
      <c r="AM1198" s="104"/>
      <c r="AN1198" s="132"/>
      <c r="AO1198" s="104"/>
      <c r="AP1198" s="104"/>
      <c r="AQ1198" s="104"/>
      <c r="AR1198" s="104"/>
      <c r="AS1198" s="104"/>
      <c r="AT1198" s="104"/>
      <c r="AU1198" s="104"/>
      <c r="AV1198" s="126"/>
      <c r="AW1198" s="104"/>
      <c r="AX1198" s="134"/>
      <c r="AY1198" s="134"/>
      <c r="AZ1198" s="134"/>
    </row>
    <row r="1199">
      <c r="B1199" s="135"/>
      <c r="D1199" s="38"/>
      <c r="E1199" s="83"/>
      <c r="F1199" s="70"/>
      <c r="G1199" s="71"/>
      <c r="H1199" s="72"/>
      <c r="I1199" s="72"/>
      <c r="J1199" s="72"/>
      <c r="K1199" s="72"/>
      <c r="L1199" s="72"/>
      <c r="M1199" s="72"/>
      <c r="N1199" s="73"/>
      <c r="O1199" s="73"/>
      <c r="P1199" s="73"/>
      <c r="Q1199" s="72"/>
      <c r="R1199" s="128"/>
      <c r="S1199" s="129"/>
      <c r="T1199" s="130"/>
      <c r="U1199" s="129"/>
      <c r="V1199" s="95"/>
      <c r="W1199" s="95"/>
      <c r="X1199" s="131"/>
      <c r="Y1199" s="132"/>
      <c r="Z1199" s="132"/>
      <c r="AA1199" s="95"/>
      <c r="AB1199" s="132"/>
      <c r="AC1199" s="104"/>
      <c r="AD1199" s="104"/>
      <c r="AE1199" s="132"/>
      <c r="AF1199" s="133"/>
      <c r="AG1199" s="132"/>
      <c r="AH1199" s="132"/>
      <c r="AI1199" s="133"/>
      <c r="AJ1199" s="132"/>
      <c r="AK1199" s="104"/>
      <c r="AL1199" s="104"/>
      <c r="AM1199" s="104"/>
      <c r="AN1199" s="132"/>
      <c r="AO1199" s="104"/>
      <c r="AP1199" s="104"/>
      <c r="AQ1199" s="104"/>
      <c r="AR1199" s="104"/>
      <c r="AS1199" s="104"/>
      <c r="AT1199" s="104"/>
      <c r="AU1199" s="104"/>
      <c r="AV1199" s="126"/>
      <c r="AW1199" s="104"/>
      <c r="AX1199" s="134"/>
      <c r="AY1199" s="134"/>
      <c r="AZ1199" s="134"/>
    </row>
    <row r="1200">
      <c r="B1200" s="135"/>
      <c r="D1200" s="38"/>
      <c r="E1200" s="83"/>
      <c r="F1200" s="70"/>
      <c r="G1200" s="71"/>
      <c r="H1200" s="72"/>
      <c r="I1200" s="72"/>
      <c r="J1200" s="72"/>
      <c r="K1200" s="72"/>
      <c r="L1200" s="72"/>
      <c r="M1200" s="72"/>
      <c r="N1200" s="73"/>
      <c r="O1200" s="73"/>
      <c r="P1200" s="73"/>
      <c r="Q1200" s="72"/>
      <c r="R1200" s="128"/>
      <c r="S1200" s="129"/>
      <c r="T1200" s="130"/>
      <c r="U1200" s="129"/>
      <c r="V1200" s="95"/>
      <c r="W1200" s="95"/>
      <c r="X1200" s="131"/>
      <c r="Y1200" s="132"/>
      <c r="Z1200" s="132"/>
      <c r="AA1200" s="95"/>
      <c r="AB1200" s="132"/>
      <c r="AC1200" s="104"/>
      <c r="AD1200" s="104"/>
      <c r="AE1200" s="132"/>
      <c r="AF1200" s="133"/>
      <c r="AG1200" s="132"/>
      <c r="AH1200" s="132"/>
      <c r="AI1200" s="133"/>
      <c r="AJ1200" s="132"/>
      <c r="AK1200" s="104"/>
      <c r="AL1200" s="104"/>
      <c r="AM1200" s="104"/>
      <c r="AN1200" s="132"/>
      <c r="AO1200" s="104"/>
      <c r="AP1200" s="104"/>
      <c r="AQ1200" s="104"/>
      <c r="AR1200" s="104"/>
      <c r="AS1200" s="104"/>
      <c r="AT1200" s="104"/>
      <c r="AU1200" s="104"/>
      <c r="AV1200" s="126"/>
      <c r="AW1200" s="104"/>
      <c r="AX1200" s="134"/>
      <c r="AY1200" s="134"/>
      <c r="AZ1200" s="134"/>
    </row>
    <row r="1201">
      <c r="B1201" s="135"/>
      <c r="D1201" s="38"/>
      <c r="E1201" s="83"/>
      <c r="F1201" s="70"/>
      <c r="G1201" s="71"/>
      <c r="H1201" s="72"/>
      <c r="I1201" s="72"/>
      <c r="J1201" s="72"/>
      <c r="K1201" s="72"/>
      <c r="L1201" s="72"/>
      <c r="M1201" s="72"/>
      <c r="N1201" s="73"/>
      <c r="O1201" s="73"/>
      <c r="P1201" s="73"/>
      <c r="Q1201" s="72"/>
      <c r="R1201" s="128"/>
      <c r="S1201" s="129"/>
      <c r="T1201" s="130"/>
      <c r="U1201" s="129"/>
      <c r="V1201" s="95"/>
      <c r="W1201" s="95"/>
      <c r="X1201" s="131"/>
      <c r="Y1201" s="132"/>
      <c r="Z1201" s="132"/>
      <c r="AA1201" s="95"/>
      <c r="AB1201" s="132"/>
      <c r="AC1201" s="104"/>
      <c r="AD1201" s="104"/>
      <c r="AE1201" s="132"/>
      <c r="AF1201" s="133"/>
      <c r="AG1201" s="132"/>
      <c r="AH1201" s="132"/>
      <c r="AI1201" s="133"/>
      <c r="AJ1201" s="132"/>
      <c r="AK1201" s="104"/>
      <c r="AL1201" s="104"/>
      <c r="AM1201" s="104"/>
      <c r="AN1201" s="132"/>
      <c r="AO1201" s="104"/>
      <c r="AP1201" s="104"/>
      <c r="AQ1201" s="104"/>
      <c r="AR1201" s="104"/>
      <c r="AS1201" s="104"/>
      <c r="AT1201" s="104"/>
      <c r="AU1201" s="104"/>
      <c r="AV1201" s="126"/>
      <c r="AW1201" s="104"/>
      <c r="AX1201" s="134"/>
      <c r="AY1201" s="134"/>
      <c r="AZ1201" s="134"/>
    </row>
    <row r="1202">
      <c r="B1202" s="135"/>
      <c r="D1202" s="38"/>
      <c r="E1202" s="83"/>
      <c r="F1202" s="70"/>
      <c r="G1202" s="71"/>
      <c r="H1202" s="72"/>
      <c r="I1202" s="72"/>
      <c r="J1202" s="72"/>
      <c r="K1202" s="72"/>
      <c r="L1202" s="72"/>
      <c r="M1202" s="72"/>
      <c r="N1202" s="73"/>
      <c r="O1202" s="73"/>
      <c r="P1202" s="73"/>
      <c r="Q1202" s="72"/>
      <c r="R1202" s="128"/>
      <c r="S1202" s="129"/>
      <c r="T1202" s="130"/>
      <c r="U1202" s="129"/>
      <c r="V1202" s="95"/>
      <c r="W1202" s="95"/>
      <c r="X1202" s="131"/>
      <c r="Y1202" s="132"/>
      <c r="Z1202" s="132"/>
      <c r="AA1202" s="95"/>
      <c r="AB1202" s="132"/>
      <c r="AC1202" s="104"/>
      <c r="AD1202" s="104"/>
      <c r="AE1202" s="132"/>
      <c r="AF1202" s="133"/>
      <c r="AG1202" s="132"/>
      <c r="AH1202" s="132"/>
      <c r="AI1202" s="133"/>
      <c r="AJ1202" s="132"/>
      <c r="AK1202" s="104"/>
      <c r="AL1202" s="104"/>
      <c r="AM1202" s="104"/>
      <c r="AN1202" s="132"/>
      <c r="AO1202" s="104"/>
      <c r="AP1202" s="104"/>
      <c r="AQ1202" s="104"/>
      <c r="AR1202" s="104"/>
      <c r="AS1202" s="104"/>
      <c r="AT1202" s="104"/>
      <c r="AU1202" s="104"/>
      <c r="AV1202" s="126"/>
      <c r="AW1202" s="104"/>
      <c r="AX1202" s="134"/>
      <c r="AY1202" s="134"/>
      <c r="AZ1202" s="134"/>
    </row>
    <row r="1203">
      <c r="B1203" s="135"/>
      <c r="D1203" s="38"/>
      <c r="E1203" s="83"/>
      <c r="F1203" s="70"/>
      <c r="G1203" s="71"/>
      <c r="H1203" s="72"/>
      <c r="I1203" s="72"/>
      <c r="J1203" s="72"/>
      <c r="K1203" s="72"/>
      <c r="L1203" s="72"/>
      <c r="M1203" s="72"/>
      <c r="N1203" s="73"/>
      <c r="O1203" s="73"/>
      <c r="P1203" s="73"/>
      <c r="Q1203" s="72"/>
      <c r="R1203" s="128"/>
      <c r="S1203" s="129"/>
      <c r="T1203" s="130"/>
      <c r="U1203" s="129"/>
      <c r="V1203" s="95"/>
      <c r="W1203" s="95"/>
      <c r="X1203" s="131"/>
      <c r="Y1203" s="132"/>
      <c r="Z1203" s="132"/>
      <c r="AA1203" s="95"/>
      <c r="AB1203" s="132"/>
      <c r="AC1203" s="104"/>
      <c r="AD1203" s="104"/>
      <c r="AE1203" s="132"/>
      <c r="AF1203" s="133"/>
      <c r="AG1203" s="132"/>
      <c r="AH1203" s="132"/>
      <c r="AI1203" s="133"/>
      <c r="AJ1203" s="132"/>
      <c r="AK1203" s="104"/>
      <c r="AL1203" s="104"/>
      <c r="AM1203" s="104"/>
      <c r="AN1203" s="132"/>
      <c r="AO1203" s="104"/>
      <c r="AP1203" s="104"/>
      <c r="AQ1203" s="104"/>
      <c r="AR1203" s="104"/>
      <c r="AS1203" s="104"/>
      <c r="AT1203" s="104"/>
      <c r="AU1203" s="104"/>
      <c r="AV1203" s="126"/>
      <c r="AW1203" s="104"/>
      <c r="AX1203" s="134"/>
      <c r="AY1203" s="134"/>
      <c r="AZ1203" s="134"/>
    </row>
    <row r="1204">
      <c r="B1204" s="135"/>
      <c r="D1204" s="38"/>
      <c r="E1204" s="83"/>
      <c r="F1204" s="70"/>
      <c r="G1204" s="71"/>
      <c r="H1204" s="72"/>
      <c r="I1204" s="72"/>
      <c r="J1204" s="72"/>
      <c r="K1204" s="72"/>
      <c r="L1204" s="72"/>
      <c r="M1204" s="72"/>
      <c r="N1204" s="73"/>
      <c r="O1204" s="73"/>
      <c r="P1204" s="73"/>
      <c r="Q1204" s="72"/>
      <c r="R1204" s="128"/>
      <c r="S1204" s="129"/>
      <c r="T1204" s="130"/>
      <c r="U1204" s="129"/>
      <c r="V1204" s="95"/>
      <c r="W1204" s="95"/>
      <c r="X1204" s="131"/>
      <c r="Y1204" s="132"/>
      <c r="Z1204" s="132"/>
      <c r="AA1204" s="95"/>
      <c r="AB1204" s="132"/>
      <c r="AC1204" s="104"/>
      <c r="AD1204" s="104"/>
      <c r="AE1204" s="132"/>
      <c r="AF1204" s="133"/>
      <c r="AG1204" s="132"/>
      <c r="AH1204" s="132"/>
      <c r="AI1204" s="133"/>
      <c r="AJ1204" s="132"/>
      <c r="AK1204" s="104"/>
      <c r="AL1204" s="104"/>
      <c r="AM1204" s="104"/>
      <c r="AN1204" s="132"/>
      <c r="AO1204" s="104"/>
      <c r="AP1204" s="104"/>
      <c r="AQ1204" s="104"/>
      <c r="AR1204" s="104"/>
      <c r="AS1204" s="104"/>
      <c r="AT1204" s="104"/>
      <c r="AU1204" s="104"/>
      <c r="AV1204" s="126"/>
      <c r="AW1204" s="104"/>
      <c r="AX1204" s="134"/>
      <c r="AY1204" s="134"/>
      <c r="AZ1204" s="134"/>
    </row>
    <row r="1205">
      <c r="B1205" s="135"/>
      <c r="D1205" s="38"/>
      <c r="E1205" s="83"/>
      <c r="F1205" s="70"/>
      <c r="G1205" s="71"/>
      <c r="H1205" s="72"/>
      <c r="I1205" s="72"/>
      <c r="J1205" s="72"/>
      <c r="K1205" s="72"/>
      <c r="L1205" s="72"/>
      <c r="M1205" s="72"/>
      <c r="N1205" s="73"/>
      <c r="O1205" s="73"/>
      <c r="P1205" s="73"/>
      <c r="Q1205" s="72"/>
      <c r="R1205" s="128"/>
      <c r="S1205" s="129"/>
      <c r="T1205" s="130"/>
      <c r="U1205" s="129"/>
      <c r="V1205" s="95"/>
      <c r="W1205" s="95"/>
      <c r="X1205" s="131"/>
      <c r="Y1205" s="132"/>
      <c r="Z1205" s="132"/>
      <c r="AA1205" s="95"/>
      <c r="AB1205" s="132"/>
      <c r="AC1205" s="104"/>
      <c r="AD1205" s="104"/>
      <c r="AE1205" s="132"/>
      <c r="AF1205" s="133"/>
      <c r="AG1205" s="132"/>
      <c r="AH1205" s="132"/>
      <c r="AI1205" s="133"/>
      <c r="AJ1205" s="132"/>
      <c r="AK1205" s="104"/>
      <c r="AL1205" s="104"/>
      <c r="AM1205" s="104"/>
      <c r="AN1205" s="132"/>
      <c r="AO1205" s="104"/>
      <c r="AP1205" s="104"/>
      <c r="AQ1205" s="104"/>
      <c r="AR1205" s="104"/>
      <c r="AS1205" s="104"/>
      <c r="AT1205" s="104"/>
      <c r="AU1205" s="104"/>
      <c r="AV1205" s="126"/>
      <c r="AW1205" s="104"/>
      <c r="AX1205" s="134"/>
      <c r="AY1205" s="134"/>
      <c r="AZ1205" s="134"/>
    </row>
    <row r="1206">
      <c r="B1206" s="135"/>
      <c r="D1206" s="38"/>
      <c r="E1206" s="83"/>
      <c r="F1206" s="70"/>
      <c r="G1206" s="71"/>
      <c r="H1206" s="72"/>
      <c r="I1206" s="72"/>
      <c r="J1206" s="72"/>
      <c r="K1206" s="72"/>
      <c r="L1206" s="72"/>
      <c r="M1206" s="72"/>
      <c r="N1206" s="73"/>
      <c r="O1206" s="73"/>
      <c r="P1206" s="73"/>
      <c r="Q1206" s="72"/>
      <c r="R1206" s="128"/>
      <c r="S1206" s="129"/>
      <c r="T1206" s="130"/>
      <c r="U1206" s="129"/>
      <c r="V1206" s="95"/>
      <c r="W1206" s="95"/>
      <c r="X1206" s="131"/>
      <c r="Y1206" s="132"/>
      <c r="Z1206" s="132"/>
      <c r="AA1206" s="95"/>
      <c r="AB1206" s="132"/>
      <c r="AC1206" s="104"/>
      <c r="AD1206" s="104"/>
      <c r="AE1206" s="132"/>
      <c r="AF1206" s="133"/>
      <c r="AG1206" s="132"/>
      <c r="AH1206" s="132"/>
      <c r="AI1206" s="133"/>
      <c r="AJ1206" s="132"/>
      <c r="AK1206" s="104"/>
      <c r="AL1206" s="104"/>
      <c r="AM1206" s="104"/>
      <c r="AN1206" s="132"/>
      <c r="AO1206" s="104"/>
      <c r="AP1206" s="104"/>
      <c r="AQ1206" s="104"/>
      <c r="AR1206" s="104"/>
      <c r="AS1206" s="104"/>
      <c r="AT1206" s="104"/>
      <c r="AU1206" s="104"/>
      <c r="AV1206" s="126"/>
      <c r="AW1206" s="104"/>
      <c r="AX1206" s="134"/>
      <c r="AY1206" s="134"/>
      <c r="AZ1206" s="134"/>
    </row>
    <row r="1207">
      <c r="B1207" s="135"/>
      <c r="D1207" s="38"/>
      <c r="E1207" s="83"/>
      <c r="F1207" s="70"/>
      <c r="G1207" s="71"/>
      <c r="H1207" s="72"/>
      <c r="I1207" s="72"/>
      <c r="J1207" s="72"/>
      <c r="K1207" s="72"/>
      <c r="L1207" s="72"/>
      <c r="M1207" s="72"/>
      <c r="N1207" s="73"/>
      <c r="O1207" s="73"/>
      <c r="P1207" s="73"/>
      <c r="Q1207" s="72"/>
      <c r="R1207" s="128"/>
      <c r="S1207" s="129"/>
      <c r="T1207" s="130"/>
      <c r="U1207" s="129"/>
      <c r="V1207" s="95"/>
      <c r="W1207" s="95"/>
      <c r="X1207" s="131"/>
      <c r="Y1207" s="132"/>
      <c r="Z1207" s="132"/>
      <c r="AA1207" s="95"/>
      <c r="AB1207" s="132"/>
      <c r="AC1207" s="104"/>
      <c r="AD1207" s="104"/>
      <c r="AE1207" s="132"/>
      <c r="AF1207" s="133"/>
      <c r="AG1207" s="132"/>
      <c r="AH1207" s="132"/>
      <c r="AI1207" s="133"/>
      <c r="AJ1207" s="132"/>
      <c r="AK1207" s="104"/>
      <c r="AL1207" s="104"/>
      <c r="AM1207" s="104"/>
      <c r="AN1207" s="132"/>
      <c r="AO1207" s="104"/>
      <c r="AP1207" s="104"/>
      <c r="AQ1207" s="104"/>
      <c r="AR1207" s="104"/>
      <c r="AS1207" s="104"/>
      <c r="AT1207" s="104"/>
      <c r="AU1207" s="104"/>
      <c r="AV1207" s="126"/>
      <c r="AW1207" s="104"/>
      <c r="AX1207" s="134"/>
      <c r="AY1207" s="134"/>
      <c r="AZ1207" s="134"/>
    </row>
    <row r="1208">
      <c r="B1208" s="135"/>
      <c r="D1208" s="38"/>
      <c r="E1208" s="83"/>
      <c r="F1208" s="70"/>
      <c r="G1208" s="71"/>
      <c r="H1208" s="72"/>
      <c r="I1208" s="72"/>
      <c r="J1208" s="72"/>
      <c r="K1208" s="72"/>
      <c r="L1208" s="72"/>
      <c r="M1208" s="72"/>
      <c r="N1208" s="73"/>
      <c r="O1208" s="73"/>
      <c r="P1208" s="73"/>
      <c r="Q1208" s="72"/>
      <c r="R1208" s="128"/>
      <c r="S1208" s="129"/>
      <c r="T1208" s="130"/>
      <c r="U1208" s="129"/>
      <c r="V1208" s="95"/>
      <c r="W1208" s="95"/>
      <c r="X1208" s="131"/>
      <c r="Y1208" s="132"/>
      <c r="Z1208" s="132"/>
      <c r="AA1208" s="95"/>
      <c r="AB1208" s="132"/>
      <c r="AC1208" s="104"/>
      <c r="AD1208" s="104"/>
      <c r="AE1208" s="132"/>
      <c r="AF1208" s="133"/>
      <c r="AG1208" s="132"/>
      <c r="AH1208" s="132"/>
      <c r="AI1208" s="133"/>
      <c r="AJ1208" s="132"/>
      <c r="AK1208" s="104"/>
      <c r="AL1208" s="104"/>
      <c r="AM1208" s="104"/>
      <c r="AN1208" s="132"/>
      <c r="AO1208" s="104"/>
      <c r="AP1208" s="104"/>
      <c r="AQ1208" s="104"/>
      <c r="AR1208" s="104"/>
      <c r="AS1208" s="104"/>
      <c r="AT1208" s="104"/>
      <c r="AU1208" s="104"/>
      <c r="AV1208" s="126"/>
      <c r="AW1208" s="104"/>
      <c r="AX1208" s="134"/>
      <c r="AY1208" s="134"/>
      <c r="AZ1208" s="134"/>
    </row>
    <row r="1209">
      <c r="B1209" s="135"/>
      <c r="D1209" s="38"/>
      <c r="E1209" s="83"/>
      <c r="F1209" s="70"/>
      <c r="G1209" s="71"/>
      <c r="H1209" s="72"/>
      <c r="I1209" s="72"/>
      <c r="J1209" s="72"/>
      <c r="K1209" s="72"/>
      <c r="L1209" s="72"/>
      <c r="M1209" s="72"/>
      <c r="N1209" s="73"/>
      <c r="O1209" s="73"/>
      <c r="P1209" s="73"/>
      <c r="Q1209" s="72"/>
      <c r="R1209" s="128"/>
      <c r="S1209" s="129"/>
      <c r="T1209" s="130"/>
      <c r="U1209" s="129"/>
      <c r="V1209" s="95"/>
      <c r="W1209" s="95"/>
      <c r="X1209" s="131"/>
      <c r="Y1209" s="132"/>
      <c r="Z1209" s="132"/>
      <c r="AA1209" s="95"/>
      <c r="AB1209" s="132"/>
      <c r="AC1209" s="104"/>
      <c r="AD1209" s="104"/>
      <c r="AE1209" s="132"/>
      <c r="AF1209" s="133"/>
      <c r="AG1209" s="132"/>
      <c r="AH1209" s="132"/>
      <c r="AI1209" s="133"/>
      <c r="AJ1209" s="132"/>
      <c r="AK1209" s="104"/>
      <c r="AL1209" s="104"/>
      <c r="AM1209" s="104"/>
      <c r="AN1209" s="132"/>
      <c r="AO1209" s="104"/>
      <c r="AP1209" s="104"/>
      <c r="AQ1209" s="104"/>
      <c r="AR1209" s="104"/>
      <c r="AS1209" s="104"/>
      <c r="AT1209" s="104"/>
      <c r="AU1209" s="104"/>
      <c r="AV1209" s="126"/>
      <c r="AW1209" s="104"/>
      <c r="AX1209" s="134"/>
      <c r="AY1209" s="134"/>
      <c r="AZ1209" s="134"/>
    </row>
    <row r="1210">
      <c r="B1210" s="135"/>
      <c r="D1210" s="38"/>
      <c r="E1210" s="83"/>
      <c r="F1210" s="70"/>
      <c r="G1210" s="71"/>
      <c r="H1210" s="72"/>
      <c r="I1210" s="72"/>
      <c r="J1210" s="72"/>
      <c r="K1210" s="72"/>
      <c r="L1210" s="72"/>
      <c r="M1210" s="72"/>
      <c r="N1210" s="73"/>
      <c r="O1210" s="73"/>
      <c r="P1210" s="73"/>
      <c r="Q1210" s="72"/>
      <c r="R1210" s="128"/>
      <c r="S1210" s="129"/>
      <c r="T1210" s="130"/>
      <c r="U1210" s="129"/>
      <c r="V1210" s="95"/>
      <c r="W1210" s="95"/>
      <c r="X1210" s="131"/>
      <c r="Y1210" s="132"/>
      <c r="Z1210" s="132"/>
      <c r="AA1210" s="95"/>
      <c r="AB1210" s="132"/>
      <c r="AC1210" s="104"/>
      <c r="AD1210" s="104"/>
      <c r="AE1210" s="132"/>
      <c r="AF1210" s="133"/>
      <c r="AG1210" s="132"/>
      <c r="AH1210" s="132"/>
      <c r="AI1210" s="133"/>
      <c r="AJ1210" s="132"/>
      <c r="AK1210" s="104"/>
      <c r="AL1210" s="104"/>
      <c r="AM1210" s="104"/>
      <c r="AN1210" s="132"/>
      <c r="AO1210" s="104"/>
      <c r="AP1210" s="104"/>
      <c r="AQ1210" s="104"/>
      <c r="AR1210" s="104"/>
      <c r="AS1210" s="104"/>
      <c r="AT1210" s="104"/>
      <c r="AU1210" s="104"/>
      <c r="AV1210" s="126"/>
      <c r="AW1210" s="104"/>
      <c r="AX1210" s="134"/>
      <c r="AY1210" s="134"/>
      <c r="AZ1210" s="134"/>
    </row>
    <row r="1211">
      <c r="B1211" s="135"/>
      <c r="D1211" s="38"/>
      <c r="E1211" s="83"/>
      <c r="F1211" s="70"/>
      <c r="G1211" s="71"/>
      <c r="H1211" s="72"/>
      <c r="I1211" s="72"/>
      <c r="J1211" s="72"/>
      <c r="K1211" s="72"/>
      <c r="L1211" s="72"/>
      <c r="M1211" s="72"/>
      <c r="N1211" s="73"/>
      <c r="O1211" s="73"/>
      <c r="P1211" s="73"/>
      <c r="Q1211" s="72"/>
      <c r="R1211" s="128"/>
      <c r="S1211" s="129"/>
      <c r="T1211" s="130"/>
      <c r="U1211" s="129"/>
      <c r="V1211" s="95"/>
      <c r="W1211" s="95"/>
      <c r="X1211" s="131"/>
      <c r="Y1211" s="132"/>
      <c r="Z1211" s="132"/>
      <c r="AA1211" s="95"/>
      <c r="AB1211" s="132"/>
      <c r="AC1211" s="104"/>
      <c r="AD1211" s="104"/>
      <c r="AE1211" s="132"/>
      <c r="AF1211" s="133"/>
      <c r="AG1211" s="132"/>
      <c r="AH1211" s="132"/>
      <c r="AI1211" s="133"/>
      <c r="AJ1211" s="132"/>
      <c r="AK1211" s="104"/>
      <c r="AL1211" s="104"/>
      <c r="AM1211" s="104"/>
      <c r="AN1211" s="132"/>
      <c r="AO1211" s="104"/>
      <c r="AP1211" s="104"/>
      <c r="AQ1211" s="104"/>
      <c r="AR1211" s="104"/>
      <c r="AS1211" s="104"/>
      <c r="AT1211" s="104"/>
      <c r="AU1211" s="104"/>
      <c r="AV1211" s="126"/>
      <c r="AW1211" s="104"/>
      <c r="AX1211" s="134"/>
      <c r="AY1211" s="134"/>
      <c r="AZ1211" s="134"/>
    </row>
    <row r="1212">
      <c r="B1212" s="135"/>
      <c r="D1212" s="38"/>
      <c r="E1212" s="83"/>
      <c r="F1212" s="70"/>
      <c r="G1212" s="71"/>
      <c r="H1212" s="72"/>
      <c r="I1212" s="72"/>
      <c r="J1212" s="72"/>
      <c r="K1212" s="72"/>
      <c r="L1212" s="72"/>
      <c r="M1212" s="72"/>
      <c r="N1212" s="73"/>
      <c r="O1212" s="73"/>
      <c r="P1212" s="73"/>
      <c r="Q1212" s="72"/>
      <c r="R1212" s="128"/>
      <c r="S1212" s="129"/>
      <c r="T1212" s="130"/>
      <c r="U1212" s="129"/>
      <c r="V1212" s="95"/>
      <c r="W1212" s="95"/>
      <c r="X1212" s="131"/>
      <c r="Y1212" s="132"/>
      <c r="Z1212" s="132"/>
      <c r="AA1212" s="95"/>
      <c r="AB1212" s="132"/>
      <c r="AC1212" s="104"/>
      <c r="AD1212" s="104"/>
      <c r="AE1212" s="132"/>
      <c r="AF1212" s="133"/>
      <c r="AG1212" s="132"/>
      <c r="AH1212" s="132"/>
      <c r="AI1212" s="133"/>
      <c r="AJ1212" s="132"/>
      <c r="AK1212" s="104"/>
      <c r="AL1212" s="104"/>
      <c r="AM1212" s="104"/>
      <c r="AN1212" s="132"/>
      <c r="AO1212" s="104"/>
      <c r="AP1212" s="104"/>
      <c r="AQ1212" s="104"/>
      <c r="AR1212" s="104"/>
      <c r="AS1212" s="104"/>
      <c r="AT1212" s="104"/>
      <c r="AU1212" s="104"/>
      <c r="AV1212" s="126"/>
      <c r="AW1212" s="104"/>
      <c r="AX1212" s="134"/>
      <c r="AY1212" s="134"/>
      <c r="AZ1212" s="134"/>
    </row>
    <row r="1213">
      <c r="B1213" s="135"/>
      <c r="D1213" s="38"/>
      <c r="E1213" s="83"/>
      <c r="F1213" s="70"/>
      <c r="G1213" s="71"/>
      <c r="H1213" s="72"/>
      <c r="I1213" s="72"/>
      <c r="J1213" s="72"/>
      <c r="K1213" s="72"/>
      <c r="L1213" s="72"/>
      <c r="M1213" s="72"/>
      <c r="N1213" s="73"/>
      <c r="O1213" s="73"/>
      <c r="P1213" s="73"/>
      <c r="Q1213" s="72"/>
      <c r="R1213" s="128"/>
      <c r="S1213" s="129"/>
      <c r="T1213" s="130"/>
      <c r="U1213" s="129"/>
      <c r="V1213" s="95"/>
      <c r="W1213" s="95"/>
      <c r="X1213" s="131"/>
      <c r="Y1213" s="132"/>
      <c r="Z1213" s="132"/>
      <c r="AA1213" s="95"/>
      <c r="AB1213" s="132"/>
      <c r="AC1213" s="104"/>
      <c r="AD1213" s="104"/>
      <c r="AE1213" s="132"/>
      <c r="AF1213" s="133"/>
      <c r="AG1213" s="132"/>
      <c r="AH1213" s="132"/>
      <c r="AI1213" s="133"/>
      <c r="AJ1213" s="132"/>
      <c r="AK1213" s="104"/>
      <c r="AL1213" s="104"/>
      <c r="AM1213" s="104"/>
      <c r="AN1213" s="132"/>
      <c r="AO1213" s="104"/>
      <c r="AP1213" s="104"/>
      <c r="AQ1213" s="104"/>
      <c r="AR1213" s="104"/>
      <c r="AS1213" s="104"/>
      <c r="AT1213" s="104"/>
      <c r="AU1213" s="104"/>
      <c r="AV1213" s="126"/>
      <c r="AW1213" s="104"/>
      <c r="AX1213" s="134"/>
      <c r="AY1213" s="134"/>
      <c r="AZ1213" s="134"/>
    </row>
    <row r="1214">
      <c r="B1214" s="135"/>
      <c r="D1214" s="38"/>
      <c r="E1214" s="83"/>
      <c r="F1214" s="70"/>
      <c r="G1214" s="71"/>
      <c r="H1214" s="72"/>
      <c r="I1214" s="72"/>
      <c r="J1214" s="72"/>
      <c r="K1214" s="72"/>
      <c r="L1214" s="72"/>
      <c r="M1214" s="72"/>
      <c r="N1214" s="73"/>
      <c r="O1214" s="73"/>
      <c r="P1214" s="73"/>
      <c r="Q1214" s="72"/>
      <c r="R1214" s="128"/>
      <c r="S1214" s="129"/>
      <c r="T1214" s="130"/>
      <c r="U1214" s="129"/>
      <c r="V1214" s="95"/>
      <c r="W1214" s="95"/>
      <c r="X1214" s="131"/>
      <c r="Y1214" s="132"/>
      <c r="Z1214" s="132"/>
      <c r="AA1214" s="95"/>
      <c r="AB1214" s="132"/>
      <c r="AC1214" s="104"/>
      <c r="AD1214" s="104"/>
      <c r="AE1214" s="132"/>
      <c r="AF1214" s="133"/>
      <c r="AG1214" s="132"/>
      <c r="AH1214" s="132"/>
      <c r="AI1214" s="133"/>
      <c r="AJ1214" s="132"/>
      <c r="AK1214" s="104"/>
      <c r="AL1214" s="104"/>
      <c r="AM1214" s="104"/>
      <c r="AN1214" s="132"/>
      <c r="AO1214" s="104"/>
      <c r="AP1214" s="104"/>
      <c r="AQ1214" s="104"/>
      <c r="AR1214" s="104"/>
      <c r="AS1214" s="104"/>
      <c r="AT1214" s="104"/>
      <c r="AU1214" s="104"/>
      <c r="AV1214" s="126"/>
      <c r="AW1214" s="104"/>
      <c r="AX1214" s="134"/>
      <c r="AY1214" s="134"/>
      <c r="AZ1214" s="134"/>
    </row>
    <row r="1215">
      <c r="B1215" s="135"/>
      <c r="D1215" s="38"/>
      <c r="E1215" s="83"/>
      <c r="F1215" s="70"/>
      <c r="G1215" s="71"/>
      <c r="H1215" s="72"/>
      <c r="I1215" s="72"/>
      <c r="J1215" s="72"/>
      <c r="K1215" s="72"/>
      <c r="L1215" s="72"/>
      <c r="M1215" s="72"/>
      <c r="N1215" s="73"/>
      <c r="O1215" s="73"/>
      <c r="P1215" s="73"/>
      <c r="Q1215" s="72"/>
      <c r="R1215" s="128"/>
      <c r="S1215" s="129"/>
      <c r="T1215" s="130"/>
      <c r="U1215" s="129"/>
      <c r="V1215" s="95"/>
      <c r="W1215" s="95"/>
      <c r="X1215" s="131"/>
      <c r="Y1215" s="132"/>
      <c r="Z1215" s="132"/>
      <c r="AA1215" s="95"/>
      <c r="AB1215" s="132"/>
      <c r="AC1215" s="104"/>
      <c r="AD1215" s="104"/>
      <c r="AE1215" s="132"/>
      <c r="AF1215" s="133"/>
      <c r="AG1215" s="132"/>
      <c r="AH1215" s="132"/>
      <c r="AI1215" s="133"/>
      <c r="AJ1215" s="132"/>
      <c r="AK1215" s="104"/>
      <c r="AL1215" s="104"/>
      <c r="AM1215" s="104"/>
      <c r="AN1215" s="132"/>
      <c r="AO1215" s="104"/>
      <c r="AP1215" s="104"/>
      <c r="AQ1215" s="104"/>
      <c r="AR1215" s="104"/>
      <c r="AS1215" s="104"/>
      <c r="AT1215" s="104"/>
      <c r="AU1215" s="104"/>
      <c r="AV1215" s="126"/>
      <c r="AW1215" s="104"/>
      <c r="AX1215" s="134"/>
      <c r="AY1215" s="134"/>
      <c r="AZ1215" s="134"/>
    </row>
    <row r="1216">
      <c r="B1216" s="135"/>
      <c r="D1216" s="38"/>
      <c r="E1216" s="83"/>
      <c r="F1216" s="70"/>
      <c r="G1216" s="71"/>
      <c r="H1216" s="72"/>
      <c r="I1216" s="72"/>
      <c r="J1216" s="72"/>
      <c r="K1216" s="72"/>
      <c r="L1216" s="72"/>
      <c r="M1216" s="72"/>
      <c r="N1216" s="73"/>
      <c r="O1216" s="73"/>
      <c r="P1216" s="73"/>
      <c r="Q1216" s="72"/>
      <c r="R1216" s="128"/>
      <c r="S1216" s="129"/>
      <c r="T1216" s="130"/>
      <c r="U1216" s="129"/>
      <c r="V1216" s="95"/>
      <c r="W1216" s="95"/>
      <c r="X1216" s="131"/>
      <c r="Y1216" s="132"/>
      <c r="Z1216" s="132"/>
      <c r="AA1216" s="95"/>
      <c r="AB1216" s="132"/>
      <c r="AC1216" s="104"/>
      <c r="AD1216" s="104"/>
      <c r="AE1216" s="132"/>
      <c r="AF1216" s="133"/>
      <c r="AG1216" s="132"/>
      <c r="AH1216" s="132"/>
      <c r="AI1216" s="133"/>
      <c r="AJ1216" s="132"/>
      <c r="AK1216" s="104"/>
      <c r="AL1216" s="104"/>
      <c r="AM1216" s="104"/>
      <c r="AN1216" s="132"/>
      <c r="AO1216" s="104"/>
      <c r="AP1216" s="104"/>
      <c r="AQ1216" s="104"/>
      <c r="AR1216" s="104"/>
      <c r="AS1216" s="104"/>
      <c r="AT1216" s="104"/>
      <c r="AU1216" s="104"/>
      <c r="AV1216" s="126"/>
      <c r="AW1216" s="104"/>
      <c r="AX1216" s="134"/>
      <c r="AY1216" s="134"/>
      <c r="AZ1216" s="134"/>
    </row>
    <row r="1217">
      <c r="B1217" s="135"/>
      <c r="D1217" s="38"/>
      <c r="E1217" s="83"/>
      <c r="F1217" s="70"/>
      <c r="G1217" s="71"/>
      <c r="H1217" s="72"/>
      <c r="I1217" s="72"/>
      <c r="J1217" s="72"/>
      <c r="K1217" s="72"/>
      <c r="L1217" s="72"/>
      <c r="M1217" s="72"/>
      <c r="N1217" s="73"/>
      <c r="O1217" s="73"/>
      <c r="P1217" s="73"/>
      <c r="Q1217" s="72"/>
      <c r="R1217" s="128"/>
      <c r="S1217" s="129"/>
      <c r="T1217" s="130"/>
      <c r="U1217" s="129"/>
      <c r="V1217" s="95"/>
      <c r="W1217" s="95"/>
      <c r="X1217" s="131"/>
      <c r="Y1217" s="132"/>
      <c r="Z1217" s="132"/>
      <c r="AA1217" s="95"/>
      <c r="AB1217" s="132"/>
      <c r="AC1217" s="104"/>
      <c r="AD1217" s="104"/>
      <c r="AE1217" s="132"/>
      <c r="AF1217" s="133"/>
      <c r="AG1217" s="132"/>
      <c r="AH1217" s="132"/>
      <c r="AI1217" s="133"/>
      <c r="AJ1217" s="132"/>
      <c r="AK1217" s="104"/>
      <c r="AL1217" s="104"/>
      <c r="AM1217" s="104"/>
      <c r="AN1217" s="132"/>
      <c r="AO1217" s="104"/>
      <c r="AP1217" s="104"/>
      <c r="AQ1217" s="104"/>
      <c r="AR1217" s="104"/>
      <c r="AS1217" s="104"/>
      <c r="AT1217" s="104"/>
      <c r="AU1217" s="104"/>
      <c r="AV1217" s="126"/>
      <c r="AW1217" s="104"/>
      <c r="AX1217" s="134"/>
      <c r="AY1217" s="134"/>
      <c r="AZ1217" s="134"/>
    </row>
    <row r="1218">
      <c r="B1218" s="135"/>
      <c r="D1218" s="38"/>
      <c r="E1218" s="83"/>
      <c r="F1218" s="70"/>
      <c r="G1218" s="71"/>
      <c r="H1218" s="72"/>
      <c r="I1218" s="72"/>
      <c r="J1218" s="72"/>
      <c r="K1218" s="72"/>
      <c r="L1218" s="72"/>
      <c r="M1218" s="72"/>
      <c r="N1218" s="73"/>
      <c r="O1218" s="73"/>
      <c r="P1218" s="73"/>
      <c r="Q1218" s="72"/>
      <c r="R1218" s="128"/>
      <c r="S1218" s="129"/>
      <c r="T1218" s="130"/>
      <c r="U1218" s="129"/>
      <c r="V1218" s="95"/>
      <c r="W1218" s="95"/>
      <c r="X1218" s="131"/>
      <c r="Y1218" s="132"/>
      <c r="Z1218" s="132"/>
      <c r="AA1218" s="95"/>
      <c r="AB1218" s="132"/>
      <c r="AC1218" s="104"/>
      <c r="AD1218" s="104"/>
      <c r="AE1218" s="132"/>
      <c r="AF1218" s="133"/>
      <c r="AG1218" s="132"/>
      <c r="AH1218" s="132"/>
      <c r="AI1218" s="133"/>
      <c r="AJ1218" s="132"/>
      <c r="AK1218" s="104"/>
      <c r="AL1218" s="104"/>
      <c r="AM1218" s="104"/>
      <c r="AN1218" s="132"/>
      <c r="AO1218" s="104"/>
      <c r="AP1218" s="104"/>
      <c r="AQ1218" s="104"/>
      <c r="AR1218" s="104"/>
      <c r="AS1218" s="104"/>
      <c r="AT1218" s="104"/>
      <c r="AU1218" s="104"/>
      <c r="AV1218" s="126"/>
      <c r="AW1218" s="104"/>
      <c r="AX1218" s="134"/>
      <c r="AY1218" s="134"/>
      <c r="AZ1218" s="134"/>
    </row>
    <row r="1219">
      <c r="B1219" s="135"/>
      <c r="D1219" s="38"/>
      <c r="E1219" s="83"/>
      <c r="F1219" s="70"/>
      <c r="G1219" s="71"/>
      <c r="H1219" s="72"/>
      <c r="I1219" s="72"/>
      <c r="J1219" s="72"/>
      <c r="K1219" s="72"/>
      <c r="L1219" s="72"/>
      <c r="M1219" s="72"/>
      <c r="N1219" s="73"/>
      <c r="O1219" s="73"/>
      <c r="P1219" s="73"/>
      <c r="Q1219" s="72"/>
      <c r="R1219" s="128"/>
      <c r="S1219" s="129"/>
      <c r="T1219" s="130"/>
      <c r="U1219" s="129"/>
      <c r="V1219" s="95"/>
      <c r="W1219" s="95"/>
      <c r="X1219" s="131"/>
      <c r="Y1219" s="132"/>
      <c r="Z1219" s="132"/>
      <c r="AA1219" s="95"/>
      <c r="AB1219" s="132"/>
      <c r="AC1219" s="104"/>
      <c r="AD1219" s="104"/>
      <c r="AE1219" s="132"/>
      <c r="AF1219" s="133"/>
      <c r="AG1219" s="132"/>
      <c r="AH1219" s="132"/>
      <c r="AI1219" s="133"/>
      <c r="AJ1219" s="132"/>
      <c r="AK1219" s="104"/>
      <c r="AL1219" s="104"/>
      <c r="AM1219" s="104"/>
      <c r="AN1219" s="132"/>
      <c r="AO1219" s="104"/>
      <c r="AP1219" s="104"/>
      <c r="AQ1219" s="104"/>
      <c r="AR1219" s="104"/>
      <c r="AS1219" s="104"/>
      <c r="AT1219" s="104"/>
      <c r="AU1219" s="104"/>
      <c r="AV1219" s="126"/>
      <c r="AW1219" s="104"/>
      <c r="AX1219" s="134"/>
      <c r="AY1219" s="134"/>
      <c r="AZ1219" s="134"/>
    </row>
    <row r="1220">
      <c r="B1220" s="135"/>
      <c r="D1220" s="38"/>
      <c r="E1220" s="83"/>
      <c r="F1220" s="70"/>
      <c r="G1220" s="71"/>
      <c r="H1220" s="72"/>
      <c r="I1220" s="72"/>
      <c r="J1220" s="72"/>
      <c r="K1220" s="72"/>
      <c r="L1220" s="72"/>
      <c r="M1220" s="72"/>
      <c r="N1220" s="73"/>
      <c r="O1220" s="73"/>
      <c r="P1220" s="73"/>
      <c r="Q1220" s="72"/>
      <c r="R1220" s="128"/>
      <c r="S1220" s="129"/>
      <c r="T1220" s="130"/>
      <c r="U1220" s="129"/>
      <c r="V1220" s="95"/>
      <c r="W1220" s="95"/>
      <c r="X1220" s="131"/>
      <c r="Y1220" s="132"/>
      <c r="Z1220" s="132"/>
      <c r="AA1220" s="95"/>
      <c r="AB1220" s="132"/>
      <c r="AC1220" s="104"/>
      <c r="AD1220" s="104"/>
      <c r="AE1220" s="132"/>
      <c r="AF1220" s="133"/>
      <c r="AG1220" s="132"/>
      <c r="AH1220" s="132"/>
      <c r="AI1220" s="133"/>
      <c r="AJ1220" s="132"/>
      <c r="AK1220" s="104"/>
      <c r="AL1220" s="104"/>
      <c r="AM1220" s="104"/>
      <c r="AN1220" s="132"/>
      <c r="AO1220" s="104"/>
      <c r="AP1220" s="104"/>
      <c r="AQ1220" s="104"/>
      <c r="AR1220" s="104"/>
      <c r="AS1220" s="104"/>
      <c r="AT1220" s="104"/>
      <c r="AU1220" s="104"/>
      <c r="AV1220" s="126"/>
      <c r="AW1220" s="104"/>
      <c r="AX1220" s="134"/>
      <c r="AY1220" s="134"/>
      <c r="AZ1220" s="134"/>
    </row>
    <row r="1221">
      <c r="B1221" s="135"/>
      <c r="D1221" s="38"/>
      <c r="E1221" s="83"/>
      <c r="F1221" s="70"/>
      <c r="G1221" s="71"/>
      <c r="H1221" s="72"/>
      <c r="I1221" s="72"/>
      <c r="J1221" s="72"/>
      <c r="K1221" s="72"/>
      <c r="L1221" s="72"/>
      <c r="M1221" s="72"/>
      <c r="N1221" s="73"/>
      <c r="O1221" s="73"/>
      <c r="P1221" s="73"/>
      <c r="Q1221" s="72"/>
      <c r="R1221" s="128"/>
      <c r="S1221" s="129"/>
      <c r="T1221" s="130"/>
      <c r="U1221" s="129"/>
      <c r="V1221" s="95"/>
      <c r="W1221" s="95"/>
      <c r="X1221" s="131"/>
      <c r="Y1221" s="132"/>
      <c r="Z1221" s="132"/>
      <c r="AA1221" s="95"/>
      <c r="AB1221" s="132"/>
      <c r="AC1221" s="104"/>
      <c r="AD1221" s="104"/>
      <c r="AE1221" s="132"/>
      <c r="AF1221" s="133"/>
      <c r="AG1221" s="132"/>
      <c r="AH1221" s="132"/>
      <c r="AI1221" s="133"/>
      <c r="AJ1221" s="132"/>
      <c r="AK1221" s="104"/>
      <c r="AL1221" s="104"/>
      <c r="AM1221" s="104"/>
      <c r="AN1221" s="132"/>
      <c r="AO1221" s="104"/>
      <c r="AP1221" s="104"/>
      <c r="AQ1221" s="104"/>
      <c r="AR1221" s="104"/>
      <c r="AS1221" s="104"/>
      <c r="AT1221" s="104"/>
      <c r="AU1221" s="104"/>
      <c r="AV1221" s="126"/>
      <c r="AW1221" s="104"/>
      <c r="AX1221" s="134"/>
      <c r="AY1221" s="134"/>
      <c r="AZ1221" s="134"/>
    </row>
    <row r="1222">
      <c r="B1222" s="135"/>
      <c r="D1222" s="38"/>
      <c r="E1222" s="83"/>
      <c r="F1222" s="70"/>
      <c r="G1222" s="71"/>
      <c r="H1222" s="72"/>
      <c r="I1222" s="72"/>
      <c r="J1222" s="72"/>
      <c r="K1222" s="72"/>
      <c r="L1222" s="72"/>
      <c r="M1222" s="72"/>
      <c r="N1222" s="73"/>
      <c r="O1222" s="73"/>
      <c r="P1222" s="73"/>
      <c r="Q1222" s="72"/>
      <c r="R1222" s="128"/>
      <c r="S1222" s="129"/>
      <c r="T1222" s="130"/>
      <c r="U1222" s="129"/>
      <c r="V1222" s="95"/>
      <c r="W1222" s="95"/>
      <c r="X1222" s="131"/>
      <c r="Y1222" s="132"/>
      <c r="Z1222" s="132"/>
      <c r="AA1222" s="95"/>
      <c r="AB1222" s="132"/>
      <c r="AC1222" s="104"/>
      <c r="AD1222" s="104"/>
      <c r="AE1222" s="132"/>
      <c r="AF1222" s="133"/>
      <c r="AG1222" s="132"/>
      <c r="AH1222" s="132"/>
      <c r="AI1222" s="133"/>
      <c r="AJ1222" s="132"/>
      <c r="AK1222" s="104"/>
      <c r="AL1222" s="104"/>
      <c r="AM1222" s="104"/>
      <c r="AN1222" s="132"/>
      <c r="AO1222" s="104"/>
      <c r="AP1222" s="104"/>
      <c r="AQ1222" s="104"/>
      <c r="AR1222" s="104"/>
      <c r="AS1222" s="104"/>
      <c r="AT1222" s="104"/>
      <c r="AU1222" s="104"/>
      <c r="AV1222" s="126"/>
      <c r="AW1222" s="104"/>
      <c r="AX1222" s="134"/>
      <c r="AY1222" s="134"/>
      <c r="AZ1222" s="134"/>
    </row>
    <row r="1223">
      <c r="B1223" s="135"/>
      <c r="D1223" s="38"/>
      <c r="E1223" s="83"/>
      <c r="F1223" s="70"/>
      <c r="G1223" s="71"/>
      <c r="H1223" s="72"/>
      <c r="I1223" s="72"/>
      <c r="J1223" s="72"/>
      <c r="K1223" s="72"/>
      <c r="L1223" s="72"/>
      <c r="M1223" s="72"/>
      <c r="N1223" s="73"/>
      <c r="O1223" s="73"/>
      <c r="P1223" s="73"/>
      <c r="Q1223" s="72"/>
      <c r="R1223" s="128"/>
      <c r="S1223" s="129"/>
      <c r="T1223" s="130"/>
      <c r="U1223" s="129"/>
      <c r="V1223" s="95"/>
      <c r="W1223" s="95"/>
      <c r="X1223" s="131"/>
      <c r="Y1223" s="132"/>
      <c r="Z1223" s="132"/>
      <c r="AA1223" s="95"/>
      <c r="AB1223" s="132"/>
      <c r="AC1223" s="104"/>
      <c r="AD1223" s="104"/>
      <c r="AE1223" s="132"/>
      <c r="AF1223" s="133"/>
      <c r="AG1223" s="132"/>
      <c r="AH1223" s="132"/>
      <c r="AI1223" s="133"/>
      <c r="AJ1223" s="132"/>
      <c r="AK1223" s="104"/>
      <c r="AL1223" s="104"/>
      <c r="AM1223" s="104"/>
      <c r="AN1223" s="132"/>
      <c r="AO1223" s="104"/>
      <c r="AP1223" s="104"/>
      <c r="AQ1223" s="104"/>
      <c r="AR1223" s="104"/>
      <c r="AS1223" s="104"/>
      <c r="AT1223" s="104"/>
      <c r="AU1223" s="104"/>
      <c r="AV1223" s="126"/>
      <c r="AW1223" s="104"/>
      <c r="AX1223" s="134"/>
      <c r="AY1223" s="134"/>
      <c r="AZ1223" s="134"/>
    </row>
    <row r="1224">
      <c r="B1224" s="135"/>
      <c r="D1224" s="38"/>
      <c r="E1224" s="83"/>
      <c r="F1224" s="70"/>
      <c r="G1224" s="71"/>
      <c r="H1224" s="72"/>
      <c r="I1224" s="72"/>
      <c r="J1224" s="72"/>
      <c r="K1224" s="72"/>
      <c r="L1224" s="72"/>
      <c r="M1224" s="72"/>
      <c r="N1224" s="73"/>
      <c r="O1224" s="73"/>
      <c r="P1224" s="73"/>
      <c r="Q1224" s="72"/>
      <c r="R1224" s="128"/>
      <c r="S1224" s="129"/>
      <c r="T1224" s="130"/>
      <c r="U1224" s="129"/>
      <c r="V1224" s="95"/>
      <c r="W1224" s="95"/>
      <c r="X1224" s="131"/>
      <c r="Y1224" s="132"/>
      <c r="Z1224" s="132"/>
      <c r="AA1224" s="95"/>
      <c r="AB1224" s="132"/>
      <c r="AC1224" s="104"/>
      <c r="AD1224" s="104"/>
      <c r="AE1224" s="132"/>
      <c r="AF1224" s="133"/>
      <c r="AG1224" s="132"/>
      <c r="AH1224" s="132"/>
      <c r="AI1224" s="133"/>
      <c r="AJ1224" s="132"/>
      <c r="AK1224" s="104"/>
      <c r="AL1224" s="104"/>
      <c r="AM1224" s="104"/>
      <c r="AN1224" s="132"/>
      <c r="AO1224" s="104"/>
      <c r="AP1224" s="104"/>
      <c r="AQ1224" s="104"/>
      <c r="AR1224" s="104"/>
      <c r="AS1224" s="104"/>
      <c r="AT1224" s="104"/>
      <c r="AU1224" s="104"/>
      <c r="AV1224" s="126"/>
      <c r="AW1224" s="104"/>
      <c r="AX1224" s="134"/>
      <c r="AY1224" s="134"/>
      <c r="AZ1224" s="134"/>
    </row>
    <row r="1225">
      <c r="B1225" s="135"/>
      <c r="D1225" s="38"/>
      <c r="E1225" s="83"/>
      <c r="F1225" s="70"/>
      <c r="G1225" s="71"/>
      <c r="H1225" s="72"/>
      <c r="I1225" s="72"/>
      <c r="J1225" s="72"/>
      <c r="K1225" s="72"/>
      <c r="L1225" s="72"/>
      <c r="M1225" s="72"/>
      <c r="N1225" s="73"/>
      <c r="O1225" s="73"/>
      <c r="P1225" s="73"/>
      <c r="Q1225" s="72"/>
      <c r="R1225" s="128"/>
      <c r="S1225" s="129"/>
      <c r="T1225" s="130"/>
      <c r="U1225" s="129"/>
      <c r="V1225" s="95"/>
      <c r="W1225" s="95"/>
      <c r="X1225" s="131"/>
      <c r="Y1225" s="132"/>
      <c r="Z1225" s="132"/>
      <c r="AA1225" s="95"/>
      <c r="AB1225" s="132"/>
      <c r="AC1225" s="104"/>
      <c r="AD1225" s="104"/>
      <c r="AE1225" s="132"/>
      <c r="AF1225" s="133"/>
      <c r="AG1225" s="132"/>
      <c r="AH1225" s="132"/>
      <c r="AI1225" s="133"/>
      <c r="AJ1225" s="132"/>
      <c r="AK1225" s="104"/>
      <c r="AL1225" s="104"/>
      <c r="AM1225" s="104"/>
      <c r="AN1225" s="132"/>
      <c r="AO1225" s="104"/>
      <c r="AP1225" s="104"/>
      <c r="AQ1225" s="104"/>
      <c r="AR1225" s="104"/>
      <c r="AS1225" s="104"/>
      <c r="AT1225" s="104"/>
      <c r="AU1225" s="104"/>
      <c r="AV1225" s="126"/>
      <c r="AW1225" s="104"/>
      <c r="AX1225" s="134"/>
      <c r="AY1225" s="134"/>
      <c r="AZ1225" s="134"/>
    </row>
    <row r="1226">
      <c r="B1226" s="135"/>
      <c r="D1226" s="38"/>
      <c r="E1226" s="83"/>
      <c r="F1226" s="70"/>
      <c r="G1226" s="71"/>
      <c r="H1226" s="72"/>
      <c r="I1226" s="72"/>
      <c r="J1226" s="72"/>
      <c r="K1226" s="72"/>
      <c r="L1226" s="72"/>
      <c r="M1226" s="72"/>
      <c r="N1226" s="73"/>
      <c r="O1226" s="73"/>
      <c r="P1226" s="73"/>
      <c r="Q1226" s="72"/>
      <c r="R1226" s="128"/>
      <c r="S1226" s="129"/>
      <c r="T1226" s="130"/>
      <c r="U1226" s="129"/>
      <c r="V1226" s="95"/>
      <c r="W1226" s="95"/>
      <c r="X1226" s="131"/>
      <c r="Y1226" s="132"/>
      <c r="Z1226" s="132"/>
      <c r="AA1226" s="95"/>
      <c r="AB1226" s="132"/>
      <c r="AC1226" s="104"/>
      <c r="AD1226" s="104"/>
      <c r="AE1226" s="132"/>
      <c r="AF1226" s="133"/>
      <c r="AG1226" s="132"/>
      <c r="AH1226" s="132"/>
      <c r="AI1226" s="133"/>
      <c r="AJ1226" s="132"/>
      <c r="AK1226" s="104"/>
      <c r="AL1226" s="104"/>
      <c r="AM1226" s="104"/>
      <c r="AN1226" s="132"/>
      <c r="AO1226" s="104"/>
      <c r="AP1226" s="104"/>
      <c r="AQ1226" s="104"/>
      <c r="AR1226" s="104"/>
      <c r="AS1226" s="104"/>
      <c r="AT1226" s="104"/>
      <c r="AU1226" s="104"/>
      <c r="AV1226" s="126"/>
      <c r="AW1226" s="104"/>
      <c r="AX1226" s="134"/>
      <c r="AY1226" s="134"/>
      <c r="AZ1226" s="134"/>
    </row>
    <row r="1227">
      <c r="B1227" s="135"/>
      <c r="D1227" s="38"/>
      <c r="E1227" s="83"/>
      <c r="F1227" s="70"/>
      <c r="G1227" s="71"/>
      <c r="H1227" s="72"/>
      <c r="I1227" s="72"/>
      <c r="J1227" s="72"/>
      <c r="K1227" s="72"/>
      <c r="L1227" s="72"/>
      <c r="M1227" s="72"/>
      <c r="N1227" s="73"/>
      <c r="O1227" s="73"/>
      <c r="P1227" s="73"/>
      <c r="Q1227" s="72"/>
      <c r="R1227" s="128"/>
      <c r="S1227" s="129"/>
      <c r="T1227" s="130"/>
      <c r="U1227" s="129"/>
      <c r="V1227" s="95"/>
      <c r="W1227" s="95"/>
      <c r="X1227" s="131"/>
      <c r="Y1227" s="132"/>
      <c r="Z1227" s="132"/>
      <c r="AA1227" s="95"/>
      <c r="AB1227" s="132"/>
      <c r="AC1227" s="104"/>
      <c r="AD1227" s="104"/>
      <c r="AE1227" s="132"/>
      <c r="AF1227" s="133"/>
      <c r="AG1227" s="132"/>
      <c r="AH1227" s="132"/>
      <c r="AI1227" s="133"/>
      <c r="AJ1227" s="132"/>
      <c r="AK1227" s="104"/>
      <c r="AL1227" s="104"/>
      <c r="AM1227" s="104"/>
      <c r="AN1227" s="132"/>
      <c r="AO1227" s="104"/>
      <c r="AP1227" s="104"/>
      <c r="AQ1227" s="104"/>
      <c r="AR1227" s="104"/>
      <c r="AS1227" s="104"/>
      <c r="AT1227" s="104"/>
      <c r="AU1227" s="104"/>
      <c r="AV1227" s="126"/>
      <c r="AW1227" s="104"/>
      <c r="AX1227" s="134"/>
      <c r="AY1227" s="134"/>
      <c r="AZ1227" s="134"/>
    </row>
    <row r="1228">
      <c r="B1228" s="135"/>
      <c r="D1228" s="38"/>
      <c r="E1228" s="83"/>
      <c r="F1228" s="70"/>
      <c r="G1228" s="71"/>
      <c r="H1228" s="72"/>
      <c r="I1228" s="72"/>
      <c r="J1228" s="72"/>
      <c r="K1228" s="72"/>
      <c r="L1228" s="72"/>
      <c r="M1228" s="72"/>
      <c r="N1228" s="73"/>
      <c r="O1228" s="73"/>
      <c r="P1228" s="73"/>
      <c r="Q1228" s="72"/>
      <c r="R1228" s="128"/>
      <c r="S1228" s="129"/>
      <c r="T1228" s="130"/>
      <c r="U1228" s="129"/>
      <c r="V1228" s="95"/>
      <c r="W1228" s="95"/>
      <c r="X1228" s="131"/>
      <c r="Y1228" s="132"/>
      <c r="Z1228" s="132"/>
      <c r="AA1228" s="95"/>
      <c r="AB1228" s="132"/>
      <c r="AC1228" s="104"/>
      <c r="AD1228" s="104"/>
      <c r="AE1228" s="132"/>
      <c r="AF1228" s="133"/>
      <c r="AG1228" s="132"/>
      <c r="AH1228" s="132"/>
      <c r="AI1228" s="133"/>
      <c r="AJ1228" s="132"/>
      <c r="AK1228" s="104"/>
      <c r="AL1228" s="104"/>
      <c r="AM1228" s="104"/>
      <c r="AN1228" s="132"/>
      <c r="AO1228" s="104"/>
      <c r="AP1228" s="104"/>
      <c r="AQ1228" s="104"/>
      <c r="AR1228" s="104"/>
      <c r="AS1228" s="104"/>
      <c r="AT1228" s="104"/>
      <c r="AU1228" s="104"/>
      <c r="AV1228" s="126"/>
      <c r="AW1228" s="104"/>
      <c r="AX1228" s="134"/>
      <c r="AY1228" s="134"/>
      <c r="AZ1228" s="134"/>
    </row>
    <row r="1229">
      <c r="B1229" s="135"/>
      <c r="D1229" s="38"/>
      <c r="E1229" s="83"/>
      <c r="F1229" s="70"/>
      <c r="G1229" s="71"/>
      <c r="H1229" s="72"/>
      <c r="I1229" s="72"/>
      <c r="J1229" s="72"/>
      <c r="K1229" s="72"/>
      <c r="L1229" s="72"/>
      <c r="M1229" s="72"/>
      <c r="N1229" s="73"/>
      <c r="O1229" s="73"/>
      <c r="P1229" s="73"/>
      <c r="Q1229" s="72"/>
      <c r="R1229" s="128"/>
      <c r="S1229" s="129"/>
      <c r="T1229" s="130"/>
      <c r="U1229" s="129"/>
      <c r="V1229" s="95"/>
      <c r="W1229" s="95"/>
      <c r="X1229" s="131"/>
      <c r="Y1229" s="132"/>
      <c r="Z1229" s="132"/>
      <c r="AA1229" s="95"/>
      <c r="AB1229" s="132"/>
      <c r="AC1229" s="104"/>
      <c r="AD1229" s="104"/>
      <c r="AE1229" s="132"/>
      <c r="AF1229" s="133"/>
      <c r="AG1229" s="132"/>
      <c r="AH1229" s="132"/>
      <c r="AI1229" s="133"/>
      <c r="AJ1229" s="132"/>
      <c r="AK1229" s="104"/>
      <c r="AL1229" s="104"/>
      <c r="AM1229" s="104"/>
      <c r="AN1229" s="132"/>
      <c r="AO1229" s="104"/>
      <c r="AP1229" s="104"/>
      <c r="AQ1229" s="104"/>
      <c r="AR1229" s="104"/>
      <c r="AS1229" s="104"/>
      <c r="AT1229" s="104"/>
      <c r="AU1229" s="104"/>
      <c r="AV1229" s="126"/>
      <c r="AW1229" s="104"/>
      <c r="AX1229" s="134"/>
      <c r="AY1229" s="134"/>
      <c r="AZ1229" s="134"/>
    </row>
    <row r="1230">
      <c r="B1230" s="135"/>
      <c r="D1230" s="38"/>
      <c r="E1230" s="83"/>
      <c r="F1230" s="70"/>
      <c r="G1230" s="71"/>
      <c r="H1230" s="72"/>
      <c r="I1230" s="72"/>
      <c r="J1230" s="72"/>
      <c r="K1230" s="72"/>
      <c r="L1230" s="72"/>
      <c r="M1230" s="72"/>
      <c r="N1230" s="73"/>
      <c r="O1230" s="73"/>
      <c r="P1230" s="73"/>
      <c r="Q1230" s="72"/>
      <c r="R1230" s="128"/>
      <c r="S1230" s="129"/>
      <c r="T1230" s="130"/>
      <c r="U1230" s="129"/>
      <c r="V1230" s="95"/>
      <c r="W1230" s="95"/>
      <c r="X1230" s="131"/>
      <c r="Y1230" s="132"/>
      <c r="Z1230" s="132"/>
      <c r="AA1230" s="95"/>
      <c r="AB1230" s="132"/>
      <c r="AC1230" s="104"/>
      <c r="AD1230" s="104"/>
      <c r="AE1230" s="132"/>
      <c r="AF1230" s="133"/>
      <c r="AG1230" s="132"/>
      <c r="AH1230" s="132"/>
      <c r="AI1230" s="133"/>
      <c r="AJ1230" s="132"/>
      <c r="AK1230" s="104"/>
      <c r="AL1230" s="104"/>
      <c r="AM1230" s="104"/>
      <c r="AN1230" s="132"/>
      <c r="AO1230" s="104"/>
      <c r="AP1230" s="104"/>
      <c r="AQ1230" s="104"/>
      <c r="AR1230" s="104"/>
      <c r="AS1230" s="104"/>
      <c r="AT1230" s="104"/>
      <c r="AU1230" s="104"/>
      <c r="AV1230" s="126"/>
      <c r="AW1230" s="104"/>
      <c r="AX1230" s="134"/>
      <c r="AY1230" s="134"/>
      <c r="AZ1230" s="134"/>
    </row>
    <row r="1231">
      <c r="B1231" s="135"/>
      <c r="D1231" s="38"/>
      <c r="E1231" s="83"/>
      <c r="F1231" s="70"/>
      <c r="G1231" s="71"/>
      <c r="H1231" s="72"/>
      <c r="I1231" s="72"/>
      <c r="J1231" s="72"/>
      <c r="K1231" s="72"/>
      <c r="L1231" s="72"/>
      <c r="M1231" s="72"/>
      <c r="N1231" s="73"/>
      <c r="O1231" s="73"/>
      <c r="P1231" s="73"/>
      <c r="Q1231" s="72"/>
      <c r="R1231" s="128"/>
      <c r="S1231" s="129"/>
      <c r="T1231" s="130"/>
      <c r="U1231" s="129"/>
      <c r="V1231" s="95"/>
      <c r="W1231" s="95"/>
      <c r="X1231" s="131"/>
      <c r="Y1231" s="132"/>
      <c r="Z1231" s="132"/>
      <c r="AA1231" s="95"/>
      <c r="AB1231" s="132"/>
      <c r="AC1231" s="104"/>
      <c r="AD1231" s="104"/>
      <c r="AE1231" s="132"/>
      <c r="AF1231" s="133"/>
      <c r="AG1231" s="132"/>
      <c r="AH1231" s="132"/>
      <c r="AI1231" s="133"/>
      <c r="AJ1231" s="132"/>
      <c r="AK1231" s="104"/>
      <c r="AL1231" s="104"/>
      <c r="AM1231" s="104"/>
      <c r="AN1231" s="132"/>
      <c r="AO1231" s="104"/>
      <c r="AP1231" s="104"/>
      <c r="AQ1231" s="104"/>
      <c r="AR1231" s="104"/>
      <c r="AS1231" s="104"/>
      <c r="AT1231" s="104"/>
      <c r="AU1231" s="104"/>
      <c r="AV1231" s="126"/>
      <c r="AW1231" s="104"/>
      <c r="AX1231" s="134"/>
      <c r="AY1231" s="134"/>
      <c r="AZ1231" s="134"/>
    </row>
    <row r="1232">
      <c r="B1232" s="135"/>
      <c r="D1232" s="38"/>
      <c r="E1232" s="83"/>
      <c r="F1232" s="70"/>
      <c r="G1232" s="71"/>
      <c r="H1232" s="72"/>
      <c r="I1232" s="72"/>
      <c r="J1232" s="72"/>
      <c r="K1232" s="72"/>
      <c r="L1232" s="72"/>
      <c r="M1232" s="72"/>
      <c r="N1232" s="73"/>
      <c r="O1232" s="73"/>
      <c r="P1232" s="73"/>
      <c r="Q1232" s="72"/>
      <c r="R1232" s="128"/>
      <c r="S1232" s="129"/>
      <c r="T1232" s="130"/>
      <c r="U1232" s="129"/>
      <c r="V1232" s="95"/>
      <c r="W1232" s="95"/>
      <c r="X1232" s="131"/>
      <c r="Y1232" s="132"/>
      <c r="Z1232" s="132"/>
      <c r="AA1232" s="95"/>
      <c r="AB1232" s="132"/>
      <c r="AC1232" s="104"/>
      <c r="AD1232" s="104"/>
      <c r="AE1232" s="132"/>
      <c r="AF1232" s="133"/>
      <c r="AG1232" s="132"/>
      <c r="AH1232" s="132"/>
      <c r="AI1232" s="133"/>
      <c r="AJ1232" s="132"/>
      <c r="AK1232" s="104"/>
      <c r="AL1232" s="104"/>
      <c r="AM1232" s="104"/>
      <c r="AN1232" s="132"/>
      <c r="AO1232" s="104"/>
      <c r="AP1232" s="104"/>
      <c r="AQ1232" s="104"/>
      <c r="AR1232" s="104"/>
      <c r="AS1232" s="104"/>
      <c r="AT1232" s="104"/>
      <c r="AU1232" s="104"/>
      <c r="AV1232" s="126"/>
      <c r="AW1232" s="104"/>
      <c r="AX1232" s="134"/>
      <c r="AY1232" s="134"/>
      <c r="AZ1232" s="134"/>
    </row>
    <row r="1233">
      <c r="B1233" s="135"/>
      <c r="D1233" s="38"/>
      <c r="E1233" s="83"/>
      <c r="F1233" s="70"/>
      <c r="G1233" s="71"/>
      <c r="H1233" s="72"/>
      <c r="I1233" s="72"/>
      <c r="J1233" s="72"/>
      <c r="K1233" s="72"/>
      <c r="L1233" s="72"/>
      <c r="M1233" s="72"/>
      <c r="N1233" s="73"/>
      <c r="O1233" s="73"/>
      <c r="P1233" s="73"/>
      <c r="Q1233" s="72"/>
      <c r="R1233" s="128"/>
      <c r="S1233" s="129"/>
      <c r="T1233" s="130"/>
      <c r="U1233" s="129"/>
      <c r="V1233" s="95"/>
      <c r="W1233" s="95"/>
      <c r="X1233" s="131"/>
      <c r="Y1233" s="132"/>
      <c r="Z1233" s="132"/>
      <c r="AA1233" s="95"/>
      <c r="AB1233" s="132"/>
      <c r="AC1233" s="104"/>
      <c r="AD1233" s="104"/>
      <c r="AE1233" s="132"/>
      <c r="AF1233" s="133"/>
      <c r="AG1233" s="132"/>
      <c r="AH1233" s="132"/>
      <c r="AI1233" s="133"/>
      <c r="AJ1233" s="132"/>
      <c r="AK1233" s="104"/>
      <c r="AL1233" s="104"/>
      <c r="AM1233" s="104"/>
      <c r="AN1233" s="132"/>
      <c r="AO1233" s="104"/>
      <c r="AP1233" s="104"/>
      <c r="AQ1233" s="104"/>
      <c r="AR1233" s="104"/>
      <c r="AS1233" s="104"/>
      <c r="AT1233" s="104"/>
      <c r="AU1233" s="104"/>
      <c r="AV1233" s="126"/>
      <c r="AW1233" s="104"/>
      <c r="AX1233" s="134"/>
      <c r="AY1233" s="134"/>
      <c r="AZ1233" s="134"/>
    </row>
    <row r="1234">
      <c r="B1234" s="135"/>
      <c r="D1234" s="38"/>
      <c r="E1234" s="83"/>
      <c r="F1234" s="70"/>
      <c r="G1234" s="71"/>
      <c r="H1234" s="72"/>
      <c r="I1234" s="72"/>
      <c r="J1234" s="72"/>
      <c r="K1234" s="72"/>
      <c r="L1234" s="72"/>
      <c r="M1234" s="72"/>
      <c r="N1234" s="73"/>
      <c r="O1234" s="73"/>
      <c r="P1234" s="73"/>
      <c r="Q1234" s="72"/>
      <c r="R1234" s="128"/>
      <c r="S1234" s="129"/>
      <c r="T1234" s="130"/>
      <c r="U1234" s="129"/>
      <c r="V1234" s="95"/>
      <c r="W1234" s="95"/>
      <c r="X1234" s="131"/>
      <c r="Y1234" s="132"/>
      <c r="Z1234" s="132"/>
      <c r="AA1234" s="95"/>
      <c r="AB1234" s="132"/>
      <c r="AC1234" s="104"/>
      <c r="AD1234" s="104"/>
      <c r="AE1234" s="132"/>
      <c r="AF1234" s="133"/>
      <c r="AG1234" s="132"/>
      <c r="AH1234" s="132"/>
      <c r="AI1234" s="133"/>
      <c r="AJ1234" s="132"/>
      <c r="AK1234" s="104"/>
      <c r="AL1234" s="104"/>
      <c r="AM1234" s="104"/>
      <c r="AN1234" s="132"/>
      <c r="AO1234" s="104"/>
      <c r="AP1234" s="104"/>
      <c r="AQ1234" s="104"/>
      <c r="AR1234" s="104"/>
      <c r="AS1234" s="104"/>
      <c r="AT1234" s="104"/>
      <c r="AU1234" s="104"/>
      <c r="AV1234" s="126"/>
      <c r="AW1234" s="104"/>
      <c r="AX1234" s="134"/>
      <c r="AY1234" s="134"/>
      <c r="AZ1234" s="134"/>
    </row>
    <row r="1235">
      <c r="B1235" s="135"/>
      <c r="D1235" s="38"/>
      <c r="E1235" s="83"/>
      <c r="F1235" s="70"/>
      <c r="G1235" s="71"/>
      <c r="H1235" s="72"/>
      <c r="I1235" s="72"/>
      <c r="J1235" s="72"/>
      <c r="K1235" s="72"/>
      <c r="L1235" s="72"/>
      <c r="M1235" s="72"/>
      <c r="N1235" s="73"/>
      <c r="O1235" s="73"/>
      <c r="P1235" s="73"/>
      <c r="Q1235" s="72"/>
      <c r="R1235" s="128"/>
      <c r="S1235" s="129"/>
      <c r="T1235" s="130"/>
      <c r="U1235" s="129"/>
      <c r="V1235" s="95"/>
      <c r="W1235" s="95"/>
      <c r="X1235" s="131"/>
      <c r="Y1235" s="132"/>
      <c r="Z1235" s="132"/>
      <c r="AA1235" s="95"/>
      <c r="AB1235" s="132"/>
      <c r="AC1235" s="104"/>
      <c r="AD1235" s="104"/>
      <c r="AE1235" s="132"/>
      <c r="AF1235" s="133"/>
      <c r="AG1235" s="132"/>
      <c r="AH1235" s="132"/>
      <c r="AI1235" s="133"/>
      <c r="AJ1235" s="132"/>
      <c r="AK1235" s="104"/>
      <c r="AL1235" s="104"/>
      <c r="AM1235" s="104"/>
      <c r="AN1235" s="132"/>
      <c r="AO1235" s="104"/>
      <c r="AP1235" s="104"/>
      <c r="AQ1235" s="104"/>
      <c r="AR1235" s="104"/>
      <c r="AS1235" s="104"/>
      <c r="AT1235" s="104"/>
      <c r="AU1235" s="104"/>
      <c r="AV1235" s="126"/>
      <c r="AW1235" s="104"/>
      <c r="AX1235" s="134"/>
      <c r="AY1235" s="134"/>
      <c r="AZ1235" s="134"/>
    </row>
    <row r="1236">
      <c r="B1236" s="135"/>
      <c r="D1236" s="38"/>
      <c r="E1236" s="83"/>
      <c r="F1236" s="70"/>
      <c r="G1236" s="71"/>
      <c r="H1236" s="72"/>
      <c r="I1236" s="72"/>
      <c r="J1236" s="72"/>
      <c r="K1236" s="72"/>
      <c r="L1236" s="72"/>
      <c r="M1236" s="72"/>
      <c r="N1236" s="73"/>
      <c r="O1236" s="73"/>
      <c r="P1236" s="73"/>
      <c r="Q1236" s="72"/>
      <c r="R1236" s="128"/>
      <c r="S1236" s="129"/>
      <c r="T1236" s="130"/>
      <c r="U1236" s="129"/>
      <c r="V1236" s="95"/>
      <c r="W1236" s="95"/>
      <c r="X1236" s="131"/>
      <c r="Y1236" s="132"/>
      <c r="Z1236" s="132"/>
      <c r="AA1236" s="95"/>
      <c r="AB1236" s="132"/>
      <c r="AC1236" s="104"/>
      <c r="AD1236" s="104"/>
      <c r="AE1236" s="132"/>
      <c r="AF1236" s="133"/>
      <c r="AG1236" s="132"/>
      <c r="AH1236" s="132"/>
      <c r="AI1236" s="133"/>
      <c r="AJ1236" s="132"/>
      <c r="AK1236" s="104"/>
      <c r="AL1236" s="104"/>
      <c r="AM1236" s="104"/>
      <c r="AN1236" s="132"/>
      <c r="AO1236" s="104"/>
      <c r="AP1236" s="104"/>
      <c r="AQ1236" s="104"/>
      <c r="AR1236" s="104"/>
      <c r="AS1236" s="104"/>
      <c r="AT1236" s="104"/>
      <c r="AU1236" s="104"/>
      <c r="AV1236" s="126"/>
      <c r="AW1236" s="104"/>
      <c r="AX1236" s="134"/>
      <c r="AY1236" s="134"/>
      <c r="AZ1236" s="134"/>
    </row>
    <row r="1237">
      <c r="B1237" s="135"/>
      <c r="D1237" s="38"/>
      <c r="E1237" s="83"/>
      <c r="F1237" s="70"/>
      <c r="G1237" s="71"/>
      <c r="H1237" s="72"/>
      <c r="I1237" s="72"/>
      <c r="J1237" s="72"/>
      <c r="K1237" s="72"/>
      <c r="L1237" s="72"/>
      <c r="M1237" s="72"/>
      <c r="N1237" s="73"/>
      <c r="O1237" s="73"/>
      <c r="P1237" s="73"/>
      <c r="Q1237" s="72"/>
      <c r="R1237" s="128"/>
      <c r="S1237" s="129"/>
      <c r="T1237" s="130"/>
      <c r="U1237" s="129"/>
      <c r="V1237" s="95"/>
      <c r="W1237" s="95"/>
      <c r="X1237" s="131"/>
      <c r="Y1237" s="132"/>
      <c r="Z1237" s="132"/>
      <c r="AA1237" s="95"/>
      <c r="AB1237" s="132"/>
      <c r="AC1237" s="104"/>
      <c r="AD1237" s="104"/>
      <c r="AE1237" s="132"/>
      <c r="AF1237" s="133"/>
      <c r="AG1237" s="132"/>
      <c r="AH1237" s="132"/>
      <c r="AI1237" s="133"/>
      <c r="AJ1237" s="132"/>
      <c r="AK1237" s="104"/>
      <c r="AL1237" s="104"/>
      <c r="AM1237" s="104"/>
      <c r="AN1237" s="132"/>
      <c r="AO1237" s="104"/>
      <c r="AP1237" s="104"/>
      <c r="AQ1237" s="104"/>
      <c r="AR1237" s="104"/>
      <c r="AS1237" s="104"/>
      <c r="AT1237" s="104"/>
      <c r="AU1237" s="104"/>
      <c r="AV1237" s="126"/>
      <c r="AW1237" s="104"/>
      <c r="AX1237" s="134"/>
      <c r="AY1237" s="134"/>
      <c r="AZ1237" s="134"/>
    </row>
    <row r="1238">
      <c r="B1238" s="135"/>
      <c r="D1238" s="38"/>
      <c r="E1238" s="83"/>
      <c r="F1238" s="70"/>
      <c r="G1238" s="71"/>
      <c r="H1238" s="72"/>
      <c r="I1238" s="72"/>
      <c r="J1238" s="72"/>
      <c r="K1238" s="72"/>
      <c r="L1238" s="72"/>
      <c r="M1238" s="72"/>
      <c r="N1238" s="73"/>
      <c r="O1238" s="73"/>
      <c r="P1238" s="73"/>
      <c r="Q1238" s="72"/>
      <c r="R1238" s="128"/>
      <c r="S1238" s="129"/>
      <c r="T1238" s="130"/>
      <c r="U1238" s="129"/>
      <c r="V1238" s="95"/>
      <c r="W1238" s="95"/>
      <c r="X1238" s="131"/>
      <c r="Y1238" s="132"/>
      <c r="Z1238" s="132"/>
      <c r="AA1238" s="95"/>
      <c r="AB1238" s="132"/>
      <c r="AC1238" s="104"/>
      <c r="AD1238" s="104"/>
      <c r="AE1238" s="132"/>
      <c r="AF1238" s="133"/>
      <c r="AG1238" s="132"/>
      <c r="AH1238" s="132"/>
      <c r="AI1238" s="133"/>
      <c r="AJ1238" s="132"/>
      <c r="AK1238" s="104"/>
      <c r="AL1238" s="104"/>
      <c r="AM1238" s="104"/>
      <c r="AN1238" s="132"/>
      <c r="AO1238" s="104"/>
      <c r="AP1238" s="104"/>
      <c r="AQ1238" s="104"/>
      <c r="AR1238" s="104"/>
      <c r="AS1238" s="104"/>
      <c r="AT1238" s="104"/>
      <c r="AU1238" s="104"/>
      <c r="AV1238" s="126"/>
      <c r="AW1238" s="104"/>
      <c r="AX1238" s="134"/>
      <c r="AY1238" s="134"/>
      <c r="AZ1238" s="134"/>
    </row>
    <row r="1239">
      <c r="B1239" s="135"/>
      <c r="D1239" s="38"/>
      <c r="E1239" s="83"/>
      <c r="F1239" s="70"/>
      <c r="G1239" s="71"/>
      <c r="H1239" s="72"/>
      <c r="I1239" s="72"/>
      <c r="J1239" s="72"/>
      <c r="K1239" s="72"/>
      <c r="L1239" s="72"/>
      <c r="M1239" s="72"/>
      <c r="N1239" s="73"/>
      <c r="O1239" s="73"/>
      <c r="P1239" s="73"/>
      <c r="Q1239" s="72"/>
      <c r="R1239" s="128"/>
      <c r="S1239" s="129"/>
      <c r="T1239" s="130"/>
      <c r="U1239" s="129"/>
      <c r="V1239" s="95"/>
      <c r="W1239" s="95"/>
      <c r="X1239" s="131"/>
      <c r="Y1239" s="132"/>
      <c r="Z1239" s="132"/>
      <c r="AA1239" s="95"/>
      <c r="AB1239" s="132"/>
      <c r="AC1239" s="104"/>
      <c r="AD1239" s="104"/>
      <c r="AE1239" s="132"/>
      <c r="AF1239" s="133"/>
      <c r="AG1239" s="132"/>
      <c r="AH1239" s="132"/>
      <c r="AI1239" s="133"/>
      <c r="AJ1239" s="132"/>
      <c r="AK1239" s="104"/>
      <c r="AL1239" s="104"/>
      <c r="AM1239" s="104"/>
      <c r="AN1239" s="132"/>
      <c r="AO1239" s="104"/>
      <c r="AP1239" s="104"/>
      <c r="AQ1239" s="104"/>
      <c r="AR1239" s="104"/>
      <c r="AS1239" s="104"/>
      <c r="AT1239" s="104"/>
      <c r="AU1239" s="104"/>
      <c r="AV1239" s="126"/>
      <c r="AW1239" s="104"/>
      <c r="AX1239" s="134"/>
      <c r="AY1239" s="134"/>
      <c r="AZ1239" s="134"/>
    </row>
    <row r="1240">
      <c r="B1240" s="135"/>
      <c r="D1240" s="38"/>
      <c r="E1240" s="83"/>
      <c r="F1240" s="70"/>
      <c r="G1240" s="71"/>
      <c r="H1240" s="72"/>
      <c r="I1240" s="72"/>
      <c r="J1240" s="72"/>
      <c r="K1240" s="72"/>
      <c r="L1240" s="72"/>
      <c r="M1240" s="72"/>
      <c r="N1240" s="73"/>
      <c r="O1240" s="73"/>
      <c r="P1240" s="73"/>
      <c r="Q1240" s="72"/>
      <c r="R1240" s="128"/>
      <c r="S1240" s="129"/>
      <c r="T1240" s="130"/>
      <c r="U1240" s="129"/>
      <c r="V1240" s="95"/>
      <c r="W1240" s="95"/>
      <c r="X1240" s="131"/>
      <c r="Y1240" s="132"/>
      <c r="Z1240" s="132"/>
      <c r="AA1240" s="95"/>
      <c r="AB1240" s="132"/>
      <c r="AC1240" s="104"/>
      <c r="AD1240" s="104"/>
      <c r="AE1240" s="132"/>
      <c r="AF1240" s="133"/>
      <c r="AG1240" s="132"/>
      <c r="AH1240" s="132"/>
      <c r="AI1240" s="133"/>
      <c r="AJ1240" s="132"/>
      <c r="AK1240" s="104"/>
      <c r="AL1240" s="104"/>
      <c r="AM1240" s="104"/>
      <c r="AN1240" s="132"/>
      <c r="AO1240" s="104"/>
      <c r="AP1240" s="104"/>
      <c r="AQ1240" s="104"/>
      <c r="AR1240" s="104"/>
      <c r="AS1240" s="104"/>
      <c r="AT1240" s="104"/>
      <c r="AU1240" s="104"/>
      <c r="AV1240" s="126"/>
      <c r="AW1240" s="104"/>
      <c r="AX1240" s="134"/>
      <c r="AY1240" s="134"/>
      <c r="AZ1240" s="134"/>
    </row>
    <row r="1241">
      <c r="B1241" s="135"/>
      <c r="D1241" s="38"/>
      <c r="E1241" s="83"/>
      <c r="F1241" s="70"/>
      <c r="G1241" s="71"/>
      <c r="H1241" s="72"/>
      <c r="I1241" s="72"/>
      <c r="J1241" s="72"/>
      <c r="K1241" s="72"/>
      <c r="L1241" s="72"/>
      <c r="M1241" s="72"/>
      <c r="N1241" s="73"/>
      <c r="O1241" s="73"/>
      <c r="P1241" s="73"/>
      <c r="Q1241" s="72"/>
      <c r="R1241" s="128"/>
      <c r="S1241" s="129"/>
      <c r="T1241" s="130"/>
      <c r="U1241" s="129"/>
      <c r="V1241" s="95"/>
      <c r="W1241" s="95"/>
      <c r="X1241" s="131"/>
      <c r="Y1241" s="132"/>
      <c r="Z1241" s="132"/>
      <c r="AA1241" s="95"/>
      <c r="AB1241" s="132"/>
      <c r="AC1241" s="104"/>
      <c r="AD1241" s="104"/>
      <c r="AE1241" s="132"/>
      <c r="AF1241" s="133"/>
      <c r="AG1241" s="132"/>
      <c r="AH1241" s="132"/>
      <c r="AI1241" s="133"/>
      <c r="AJ1241" s="132"/>
      <c r="AK1241" s="104"/>
      <c r="AL1241" s="104"/>
      <c r="AM1241" s="104"/>
      <c r="AN1241" s="132"/>
      <c r="AO1241" s="104"/>
      <c r="AP1241" s="104"/>
      <c r="AQ1241" s="104"/>
      <c r="AR1241" s="104"/>
      <c r="AS1241" s="104"/>
      <c r="AT1241" s="104"/>
      <c r="AU1241" s="104"/>
      <c r="AV1241" s="126"/>
      <c r="AW1241" s="104"/>
      <c r="AX1241" s="134"/>
      <c r="AY1241" s="134"/>
      <c r="AZ1241" s="134"/>
    </row>
    <row r="1242">
      <c r="B1242" s="135"/>
      <c r="D1242" s="38"/>
      <c r="E1242" s="83"/>
      <c r="F1242" s="70"/>
      <c r="G1242" s="71"/>
      <c r="H1242" s="72"/>
      <c r="I1242" s="72"/>
      <c r="J1242" s="72"/>
      <c r="K1242" s="72"/>
      <c r="L1242" s="72"/>
      <c r="M1242" s="72"/>
      <c r="N1242" s="73"/>
      <c r="O1242" s="73"/>
      <c r="P1242" s="73"/>
      <c r="Q1242" s="72"/>
      <c r="R1242" s="128"/>
      <c r="S1242" s="129"/>
      <c r="T1242" s="130"/>
      <c r="U1242" s="129"/>
      <c r="V1242" s="95"/>
      <c r="W1242" s="95"/>
      <c r="X1242" s="131"/>
      <c r="Y1242" s="132"/>
      <c r="Z1242" s="132"/>
      <c r="AA1242" s="95"/>
      <c r="AB1242" s="132"/>
      <c r="AC1242" s="104"/>
      <c r="AD1242" s="104"/>
      <c r="AE1242" s="132"/>
      <c r="AF1242" s="133"/>
      <c r="AG1242" s="132"/>
      <c r="AH1242" s="132"/>
      <c r="AI1242" s="133"/>
      <c r="AJ1242" s="132"/>
      <c r="AK1242" s="104"/>
      <c r="AL1242" s="104"/>
      <c r="AM1242" s="104"/>
      <c r="AN1242" s="132"/>
      <c r="AO1242" s="104"/>
      <c r="AP1242" s="104"/>
      <c r="AQ1242" s="104"/>
      <c r="AR1242" s="104"/>
      <c r="AS1242" s="104"/>
      <c r="AT1242" s="104"/>
      <c r="AU1242" s="104"/>
      <c r="AV1242" s="126"/>
      <c r="AW1242" s="104"/>
      <c r="AX1242" s="134"/>
      <c r="AY1242" s="134"/>
      <c r="AZ1242" s="134"/>
    </row>
    <row r="1243">
      <c r="B1243" s="135"/>
      <c r="D1243" s="38"/>
      <c r="E1243" s="83"/>
      <c r="F1243" s="70"/>
      <c r="G1243" s="71"/>
      <c r="H1243" s="72"/>
      <c r="I1243" s="72"/>
      <c r="J1243" s="72"/>
      <c r="K1243" s="72"/>
      <c r="L1243" s="72"/>
      <c r="M1243" s="72"/>
      <c r="N1243" s="73"/>
      <c r="O1243" s="73"/>
      <c r="P1243" s="73"/>
      <c r="Q1243" s="72"/>
      <c r="R1243" s="128"/>
      <c r="S1243" s="129"/>
      <c r="T1243" s="130"/>
      <c r="U1243" s="129"/>
      <c r="V1243" s="95"/>
      <c r="W1243" s="95"/>
      <c r="X1243" s="131"/>
      <c r="Y1243" s="132"/>
      <c r="Z1243" s="132"/>
      <c r="AA1243" s="95"/>
      <c r="AB1243" s="132"/>
      <c r="AC1243" s="104"/>
      <c r="AD1243" s="104"/>
      <c r="AE1243" s="132"/>
      <c r="AF1243" s="133"/>
      <c r="AG1243" s="132"/>
      <c r="AH1243" s="132"/>
      <c r="AI1243" s="133"/>
      <c r="AJ1243" s="132"/>
      <c r="AK1243" s="104"/>
      <c r="AL1243" s="104"/>
      <c r="AM1243" s="104"/>
      <c r="AN1243" s="132"/>
      <c r="AO1243" s="104"/>
      <c r="AP1243" s="104"/>
      <c r="AQ1243" s="104"/>
      <c r="AR1243" s="104"/>
      <c r="AS1243" s="104"/>
      <c r="AT1243" s="104"/>
      <c r="AU1243" s="104"/>
      <c r="AV1243" s="126"/>
      <c r="AW1243" s="104"/>
      <c r="AX1243" s="134"/>
      <c r="AY1243" s="134"/>
      <c r="AZ1243" s="134"/>
    </row>
    <row r="1244">
      <c r="B1244" s="135"/>
      <c r="D1244" s="38"/>
      <c r="E1244" s="83"/>
      <c r="F1244" s="70"/>
      <c r="G1244" s="71"/>
      <c r="H1244" s="72"/>
      <c r="I1244" s="72"/>
      <c r="J1244" s="72"/>
      <c r="K1244" s="72"/>
      <c r="L1244" s="72"/>
      <c r="M1244" s="72"/>
      <c r="N1244" s="73"/>
      <c r="O1244" s="73"/>
      <c r="P1244" s="73"/>
      <c r="Q1244" s="72"/>
      <c r="R1244" s="128"/>
      <c r="S1244" s="129"/>
      <c r="T1244" s="130"/>
      <c r="U1244" s="129"/>
      <c r="V1244" s="95"/>
      <c r="W1244" s="95"/>
      <c r="X1244" s="131"/>
      <c r="Y1244" s="132"/>
      <c r="Z1244" s="132"/>
      <c r="AA1244" s="95"/>
      <c r="AB1244" s="132"/>
      <c r="AC1244" s="104"/>
      <c r="AD1244" s="104"/>
      <c r="AE1244" s="132"/>
      <c r="AF1244" s="133"/>
      <c r="AG1244" s="132"/>
      <c r="AH1244" s="132"/>
      <c r="AI1244" s="133"/>
      <c r="AJ1244" s="132"/>
      <c r="AK1244" s="104"/>
      <c r="AL1244" s="104"/>
      <c r="AM1244" s="104"/>
      <c r="AN1244" s="132"/>
      <c r="AO1244" s="104"/>
      <c r="AP1244" s="104"/>
      <c r="AQ1244" s="104"/>
      <c r="AR1244" s="104"/>
      <c r="AS1244" s="104"/>
      <c r="AT1244" s="104"/>
      <c r="AU1244" s="104"/>
      <c r="AV1244" s="126"/>
      <c r="AW1244" s="104"/>
      <c r="AX1244" s="134"/>
      <c r="AY1244" s="134"/>
      <c r="AZ1244" s="134"/>
    </row>
    <row r="1245">
      <c r="B1245" s="135"/>
      <c r="D1245" s="38"/>
      <c r="E1245" s="83"/>
      <c r="F1245" s="70"/>
      <c r="G1245" s="71"/>
      <c r="H1245" s="72"/>
      <c r="I1245" s="72"/>
      <c r="J1245" s="72"/>
      <c r="K1245" s="72"/>
      <c r="L1245" s="72"/>
      <c r="M1245" s="72"/>
      <c r="N1245" s="73"/>
      <c r="O1245" s="73"/>
      <c r="P1245" s="73"/>
      <c r="Q1245" s="72"/>
      <c r="R1245" s="128"/>
      <c r="S1245" s="129"/>
      <c r="T1245" s="130"/>
      <c r="U1245" s="129"/>
      <c r="V1245" s="95"/>
      <c r="W1245" s="95"/>
      <c r="X1245" s="131"/>
      <c r="Y1245" s="132"/>
      <c r="Z1245" s="132"/>
      <c r="AA1245" s="95"/>
      <c r="AB1245" s="132"/>
      <c r="AC1245" s="104"/>
      <c r="AD1245" s="104"/>
      <c r="AE1245" s="132"/>
      <c r="AF1245" s="133"/>
      <c r="AG1245" s="132"/>
      <c r="AH1245" s="132"/>
      <c r="AI1245" s="133"/>
      <c r="AJ1245" s="132"/>
      <c r="AK1245" s="104"/>
      <c r="AL1245" s="104"/>
      <c r="AM1245" s="104"/>
      <c r="AN1245" s="132"/>
      <c r="AO1245" s="104"/>
      <c r="AP1245" s="104"/>
      <c r="AQ1245" s="104"/>
      <c r="AR1245" s="104"/>
      <c r="AS1245" s="104"/>
      <c r="AT1245" s="104"/>
      <c r="AU1245" s="104"/>
      <c r="AV1245" s="126"/>
      <c r="AW1245" s="104"/>
      <c r="AX1245" s="134"/>
      <c r="AY1245" s="134"/>
      <c r="AZ1245" s="134"/>
    </row>
    <row r="1246">
      <c r="B1246" s="135"/>
      <c r="D1246" s="38"/>
      <c r="E1246" s="83"/>
      <c r="F1246" s="70"/>
      <c r="G1246" s="71"/>
      <c r="H1246" s="72"/>
      <c r="I1246" s="72"/>
      <c r="J1246" s="72"/>
      <c r="K1246" s="72"/>
      <c r="L1246" s="72"/>
      <c r="M1246" s="72"/>
      <c r="N1246" s="73"/>
      <c r="O1246" s="73"/>
      <c r="P1246" s="73"/>
      <c r="Q1246" s="72"/>
      <c r="R1246" s="128"/>
      <c r="S1246" s="129"/>
      <c r="T1246" s="130"/>
      <c r="U1246" s="129"/>
      <c r="V1246" s="95"/>
      <c r="W1246" s="95"/>
      <c r="X1246" s="131"/>
      <c r="Y1246" s="132"/>
      <c r="Z1246" s="132"/>
      <c r="AA1246" s="95"/>
      <c r="AB1246" s="132"/>
      <c r="AC1246" s="104"/>
      <c r="AD1246" s="104"/>
      <c r="AE1246" s="132"/>
      <c r="AF1246" s="133"/>
      <c r="AG1246" s="132"/>
      <c r="AH1246" s="132"/>
      <c r="AI1246" s="133"/>
      <c r="AJ1246" s="132"/>
      <c r="AK1246" s="104"/>
      <c r="AL1246" s="104"/>
      <c r="AM1246" s="104"/>
      <c r="AN1246" s="132"/>
      <c r="AO1246" s="104"/>
      <c r="AP1246" s="104"/>
      <c r="AQ1246" s="104"/>
      <c r="AR1246" s="104"/>
      <c r="AS1246" s="104"/>
      <c r="AT1246" s="104"/>
      <c r="AU1246" s="104"/>
      <c r="AV1246" s="126"/>
      <c r="AW1246" s="104"/>
      <c r="AX1246" s="134"/>
      <c r="AY1246" s="134"/>
      <c r="AZ1246" s="134"/>
    </row>
    <row r="1247">
      <c r="B1247" s="135"/>
      <c r="D1247" s="38"/>
      <c r="E1247" s="83"/>
      <c r="F1247" s="70"/>
      <c r="G1247" s="71"/>
      <c r="H1247" s="72"/>
      <c r="I1247" s="72"/>
      <c r="J1247" s="72"/>
      <c r="K1247" s="72"/>
      <c r="L1247" s="72"/>
      <c r="M1247" s="72"/>
      <c r="N1247" s="73"/>
      <c r="O1247" s="73"/>
      <c r="P1247" s="73"/>
      <c r="Q1247" s="72"/>
      <c r="R1247" s="128"/>
      <c r="S1247" s="129"/>
      <c r="T1247" s="130"/>
      <c r="U1247" s="129"/>
      <c r="V1247" s="95"/>
      <c r="W1247" s="95"/>
      <c r="X1247" s="131"/>
      <c r="Y1247" s="132"/>
      <c r="Z1247" s="132"/>
      <c r="AA1247" s="95"/>
      <c r="AB1247" s="132"/>
      <c r="AC1247" s="104"/>
      <c r="AD1247" s="104"/>
      <c r="AE1247" s="132"/>
      <c r="AF1247" s="133"/>
      <c r="AG1247" s="132"/>
      <c r="AH1247" s="132"/>
      <c r="AI1247" s="133"/>
      <c r="AJ1247" s="132"/>
      <c r="AK1247" s="104"/>
      <c r="AL1247" s="104"/>
      <c r="AM1247" s="104"/>
      <c r="AN1247" s="132"/>
      <c r="AO1247" s="104"/>
      <c r="AP1247" s="104"/>
      <c r="AQ1247" s="104"/>
      <c r="AR1247" s="104"/>
      <c r="AS1247" s="104"/>
      <c r="AT1247" s="104"/>
      <c r="AU1247" s="104"/>
      <c r="AV1247" s="126"/>
      <c r="AW1247" s="104"/>
      <c r="AX1247" s="134"/>
      <c r="AY1247" s="134"/>
      <c r="AZ1247" s="134"/>
    </row>
    <row r="1248">
      <c r="B1248" s="135"/>
      <c r="D1248" s="38"/>
      <c r="E1248" s="83"/>
      <c r="F1248" s="70"/>
      <c r="G1248" s="71"/>
      <c r="H1248" s="72"/>
      <c r="I1248" s="72"/>
      <c r="J1248" s="72"/>
      <c r="K1248" s="72"/>
      <c r="L1248" s="72"/>
      <c r="M1248" s="72"/>
      <c r="N1248" s="73"/>
      <c r="O1248" s="73"/>
      <c r="P1248" s="73"/>
      <c r="Q1248" s="72"/>
      <c r="R1248" s="128"/>
      <c r="S1248" s="129"/>
      <c r="T1248" s="130"/>
      <c r="U1248" s="129"/>
      <c r="V1248" s="95"/>
      <c r="W1248" s="95"/>
      <c r="X1248" s="131"/>
      <c r="Y1248" s="132"/>
      <c r="Z1248" s="132"/>
      <c r="AA1248" s="95"/>
      <c r="AB1248" s="132"/>
      <c r="AC1248" s="104"/>
      <c r="AD1248" s="104"/>
      <c r="AE1248" s="132"/>
      <c r="AF1248" s="133"/>
      <c r="AG1248" s="132"/>
      <c r="AH1248" s="132"/>
      <c r="AI1248" s="133"/>
      <c r="AJ1248" s="132"/>
      <c r="AK1248" s="104"/>
      <c r="AL1248" s="104"/>
      <c r="AM1248" s="104"/>
      <c r="AN1248" s="132"/>
      <c r="AO1248" s="104"/>
      <c r="AP1248" s="104"/>
      <c r="AQ1248" s="104"/>
      <c r="AR1248" s="104"/>
      <c r="AS1248" s="104"/>
      <c r="AT1248" s="104"/>
      <c r="AU1248" s="104"/>
      <c r="AV1248" s="126"/>
      <c r="AW1248" s="104"/>
      <c r="AX1248" s="134"/>
      <c r="AY1248" s="134"/>
      <c r="AZ1248" s="134"/>
    </row>
    <row r="1249">
      <c r="B1249" s="135"/>
      <c r="D1249" s="38"/>
      <c r="E1249" s="83"/>
      <c r="F1249" s="70"/>
      <c r="G1249" s="71"/>
      <c r="H1249" s="72"/>
      <c r="I1249" s="72"/>
      <c r="J1249" s="72"/>
      <c r="K1249" s="72"/>
      <c r="L1249" s="72"/>
      <c r="M1249" s="72"/>
      <c r="N1249" s="73"/>
      <c r="O1249" s="73"/>
      <c r="P1249" s="73"/>
      <c r="Q1249" s="72"/>
      <c r="R1249" s="128"/>
      <c r="S1249" s="129"/>
      <c r="T1249" s="130"/>
      <c r="U1249" s="129"/>
      <c r="V1249" s="95"/>
      <c r="W1249" s="95"/>
      <c r="X1249" s="131"/>
      <c r="Y1249" s="132"/>
      <c r="Z1249" s="132"/>
      <c r="AA1249" s="95"/>
      <c r="AB1249" s="132"/>
      <c r="AC1249" s="104"/>
      <c r="AD1249" s="104"/>
      <c r="AE1249" s="132"/>
      <c r="AF1249" s="133"/>
      <c r="AG1249" s="132"/>
      <c r="AH1249" s="132"/>
      <c r="AI1249" s="133"/>
      <c r="AJ1249" s="132"/>
      <c r="AK1249" s="104"/>
      <c r="AL1249" s="104"/>
      <c r="AM1249" s="104"/>
      <c r="AN1249" s="132"/>
      <c r="AO1249" s="104"/>
      <c r="AP1249" s="104"/>
      <c r="AQ1249" s="104"/>
      <c r="AR1249" s="104"/>
      <c r="AS1249" s="104"/>
      <c r="AT1249" s="104"/>
      <c r="AU1249" s="104"/>
      <c r="AV1249" s="126"/>
      <c r="AW1249" s="104"/>
      <c r="AX1249" s="134"/>
      <c r="AY1249" s="134"/>
      <c r="AZ1249" s="134"/>
    </row>
    <row r="1250">
      <c r="B1250" s="135"/>
      <c r="D1250" s="38"/>
      <c r="E1250" s="83"/>
      <c r="F1250" s="70"/>
      <c r="G1250" s="71"/>
      <c r="H1250" s="72"/>
      <c r="I1250" s="72"/>
      <c r="J1250" s="72"/>
      <c r="K1250" s="72"/>
      <c r="L1250" s="72"/>
      <c r="M1250" s="72"/>
      <c r="N1250" s="73"/>
      <c r="O1250" s="73"/>
      <c r="P1250" s="73"/>
      <c r="Q1250" s="72"/>
      <c r="R1250" s="128"/>
      <c r="S1250" s="129"/>
      <c r="T1250" s="130"/>
      <c r="U1250" s="129"/>
      <c r="V1250" s="95"/>
      <c r="W1250" s="95"/>
      <c r="X1250" s="131"/>
      <c r="Y1250" s="132"/>
      <c r="Z1250" s="132"/>
      <c r="AA1250" s="95"/>
      <c r="AB1250" s="132"/>
      <c r="AC1250" s="104"/>
      <c r="AD1250" s="104"/>
      <c r="AE1250" s="132"/>
      <c r="AF1250" s="133"/>
      <c r="AG1250" s="132"/>
      <c r="AH1250" s="132"/>
      <c r="AI1250" s="133"/>
      <c r="AJ1250" s="132"/>
      <c r="AK1250" s="104"/>
      <c r="AL1250" s="104"/>
      <c r="AM1250" s="104"/>
      <c r="AN1250" s="132"/>
      <c r="AO1250" s="104"/>
      <c r="AP1250" s="104"/>
      <c r="AQ1250" s="104"/>
      <c r="AR1250" s="104"/>
      <c r="AS1250" s="104"/>
      <c r="AT1250" s="104"/>
      <c r="AU1250" s="104"/>
      <c r="AV1250" s="126"/>
      <c r="AW1250" s="104"/>
      <c r="AX1250" s="134"/>
      <c r="AY1250" s="134"/>
      <c r="AZ1250" s="134"/>
    </row>
    <row r="1251">
      <c r="B1251" s="135"/>
      <c r="D1251" s="38"/>
      <c r="E1251" s="83"/>
      <c r="F1251" s="70"/>
      <c r="G1251" s="71"/>
      <c r="H1251" s="72"/>
      <c r="I1251" s="72"/>
      <c r="J1251" s="72"/>
      <c r="K1251" s="72"/>
      <c r="L1251" s="72"/>
      <c r="M1251" s="72"/>
      <c r="N1251" s="73"/>
      <c r="O1251" s="73"/>
      <c r="P1251" s="73"/>
      <c r="Q1251" s="72"/>
      <c r="R1251" s="128"/>
      <c r="S1251" s="129"/>
      <c r="T1251" s="130"/>
      <c r="U1251" s="129"/>
      <c r="V1251" s="95"/>
      <c r="W1251" s="95"/>
      <c r="X1251" s="131"/>
      <c r="Y1251" s="132"/>
      <c r="Z1251" s="132"/>
      <c r="AA1251" s="95"/>
      <c r="AB1251" s="132"/>
      <c r="AC1251" s="104"/>
      <c r="AD1251" s="104"/>
      <c r="AE1251" s="132"/>
      <c r="AF1251" s="133"/>
      <c r="AG1251" s="132"/>
      <c r="AH1251" s="132"/>
      <c r="AI1251" s="133"/>
      <c r="AJ1251" s="132"/>
      <c r="AK1251" s="104"/>
      <c r="AL1251" s="104"/>
      <c r="AM1251" s="104"/>
      <c r="AN1251" s="132"/>
      <c r="AO1251" s="104"/>
      <c r="AP1251" s="104"/>
      <c r="AQ1251" s="104"/>
      <c r="AR1251" s="104"/>
      <c r="AS1251" s="104"/>
      <c r="AT1251" s="104"/>
      <c r="AU1251" s="104"/>
      <c r="AV1251" s="126"/>
      <c r="AW1251" s="104"/>
      <c r="AX1251" s="134"/>
      <c r="AY1251" s="134"/>
      <c r="AZ1251" s="134"/>
    </row>
    <row r="1252">
      <c r="B1252" s="135"/>
      <c r="D1252" s="38"/>
      <c r="E1252" s="83"/>
      <c r="F1252" s="70"/>
      <c r="G1252" s="71"/>
      <c r="H1252" s="72"/>
      <c r="I1252" s="72"/>
      <c r="J1252" s="72"/>
      <c r="K1252" s="72"/>
      <c r="L1252" s="72"/>
      <c r="M1252" s="72"/>
      <c r="N1252" s="73"/>
      <c r="O1252" s="73"/>
      <c r="P1252" s="73"/>
      <c r="Q1252" s="72"/>
      <c r="R1252" s="128"/>
      <c r="S1252" s="129"/>
      <c r="T1252" s="130"/>
      <c r="U1252" s="129"/>
      <c r="V1252" s="95"/>
      <c r="W1252" s="95"/>
      <c r="X1252" s="131"/>
      <c r="Y1252" s="132"/>
      <c r="Z1252" s="132"/>
      <c r="AA1252" s="95"/>
      <c r="AB1252" s="132"/>
      <c r="AC1252" s="104"/>
      <c r="AD1252" s="104"/>
      <c r="AE1252" s="132"/>
      <c r="AF1252" s="133"/>
      <c r="AG1252" s="132"/>
      <c r="AH1252" s="132"/>
      <c r="AI1252" s="133"/>
      <c r="AJ1252" s="132"/>
      <c r="AK1252" s="104"/>
      <c r="AL1252" s="104"/>
      <c r="AM1252" s="104"/>
      <c r="AN1252" s="132"/>
      <c r="AO1252" s="104"/>
      <c r="AP1252" s="104"/>
      <c r="AQ1252" s="104"/>
      <c r="AR1252" s="104"/>
      <c r="AS1252" s="104"/>
      <c r="AT1252" s="104"/>
      <c r="AU1252" s="104"/>
      <c r="AV1252" s="126"/>
      <c r="AW1252" s="104"/>
      <c r="AX1252" s="134"/>
      <c r="AY1252" s="134"/>
      <c r="AZ1252" s="134"/>
    </row>
    <row r="1253">
      <c r="B1253" s="135"/>
      <c r="D1253" s="38"/>
      <c r="E1253" s="83"/>
      <c r="F1253" s="70"/>
      <c r="G1253" s="71"/>
      <c r="H1253" s="72"/>
      <c r="I1253" s="72"/>
      <c r="J1253" s="72"/>
      <c r="K1253" s="72"/>
      <c r="L1253" s="72"/>
      <c r="M1253" s="72"/>
      <c r="N1253" s="73"/>
      <c r="O1253" s="73"/>
      <c r="P1253" s="73"/>
      <c r="Q1253" s="72"/>
      <c r="R1253" s="128"/>
      <c r="S1253" s="129"/>
      <c r="T1253" s="130"/>
      <c r="U1253" s="129"/>
      <c r="V1253" s="95"/>
      <c r="W1253" s="95"/>
      <c r="X1253" s="131"/>
      <c r="Y1253" s="132"/>
      <c r="Z1253" s="132"/>
      <c r="AA1253" s="95"/>
      <c r="AB1253" s="132"/>
      <c r="AC1253" s="104"/>
      <c r="AD1253" s="104"/>
      <c r="AE1253" s="132"/>
      <c r="AF1253" s="133"/>
      <c r="AG1253" s="132"/>
      <c r="AH1253" s="132"/>
      <c r="AI1253" s="133"/>
      <c r="AJ1253" s="132"/>
      <c r="AK1253" s="104"/>
      <c r="AL1253" s="104"/>
      <c r="AM1253" s="104"/>
      <c r="AN1253" s="132"/>
      <c r="AO1253" s="104"/>
      <c r="AP1253" s="104"/>
      <c r="AQ1253" s="104"/>
      <c r="AR1253" s="104"/>
      <c r="AS1253" s="104"/>
      <c r="AT1253" s="104"/>
      <c r="AU1253" s="104"/>
      <c r="AV1253" s="126"/>
      <c r="AW1253" s="104"/>
      <c r="AX1253" s="134"/>
      <c r="AY1253" s="134"/>
      <c r="AZ1253" s="134"/>
    </row>
    <row r="1254">
      <c r="B1254" s="135"/>
      <c r="D1254" s="38"/>
      <c r="E1254" s="83"/>
      <c r="F1254" s="70"/>
      <c r="G1254" s="71"/>
      <c r="H1254" s="72"/>
      <c r="I1254" s="72"/>
      <c r="J1254" s="72"/>
      <c r="K1254" s="72"/>
      <c r="L1254" s="72"/>
      <c r="M1254" s="72"/>
      <c r="N1254" s="73"/>
      <c r="O1254" s="73"/>
      <c r="P1254" s="73"/>
      <c r="Q1254" s="72"/>
      <c r="R1254" s="128"/>
      <c r="S1254" s="129"/>
      <c r="T1254" s="130"/>
      <c r="U1254" s="129"/>
      <c r="V1254" s="95"/>
      <c r="W1254" s="95"/>
      <c r="X1254" s="131"/>
      <c r="Y1254" s="132"/>
      <c r="Z1254" s="132"/>
      <c r="AA1254" s="95"/>
      <c r="AB1254" s="132"/>
      <c r="AC1254" s="104"/>
      <c r="AD1254" s="104"/>
      <c r="AE1254" s="132"/>
      <c r="AF1254" s="133"/>
      <c r="AG1254" s="132"/>
      <c r="AH1254" s="132"/>
      <c r="AI1254" s="133"/>
      <c r="AJ1254" s="132"/>
      <c r="AK1254" s="104"/>
      <c r="AL1254" s="104"/>
      <c r="AM1254" s="104"/>
      <c r="AN1254" s="132"/>
      <c r="AO1254" s="104"/>
      <c r="AP1254" s="104"/>
      <c r="AQ1254" s="104"/>
      <c r="AR1254" s="104"/>
      <c r="AS1254" s="104"/>
      <c r="AT1254" s="104"/>
      <c r="AU1254" s="104"/>
      <c r="AV1254" s="126"/>
      <c r="AW1254" s="104"/>
      <c r="AX1254" s="134"/>
      <c r="AY1254" s="134"/>
      <c r="AZ1254" s="134"/>
    </row>
    <row r="1255">
      <c r="B1255" s="135"/>
      <c r="D1255" s="38"/>
      <c r="E1255" s="83"/>
      <c r="F1255" s="70"/>
      <c r="G1255" s="71"/>
      <c r="H1255" s="72"/>
      <c r="I1255" s="72"/>
      <c r="J1255" s="72"/>
      <c r="K1255" s="72"/>
      <c r="L1255" s="72"/>
      <c r="M1255" s="72"/>
      <c r="N1255" s="73"/>
      <c r="O1255" s="73"/>
      <c r="P1255" s="73"/>
      <c r="Q1255" s="72"/>
      <c r="R1255" s="128"/>
      <c r="S1255" s="129"/>
      <c r="T1255" s="130"/>
      <c r="U1255" s="129"/>
      <c r="V1255" s="95"/>
      <c r="W1255" s="95"/>
      <c r="X1255" s="131"/>
      <c r="Y1255" s="132"/>
      <c r="Z1255" s="132"/>
      <c r="AA1255" s="95"/>
      <c r="AB1255" s="132"/>
      <c r="AC1255" s="104"/>
      <c r="AD1255" s="104"/>
      <c r="AE1255" s="132"/>
      <c r="AF1255" s="133"/>
      <c r="AG1255" s="132"/>
      <c r="AH1255" s="132"/>
      <c r="AI1255" s="133"/>
      <c r="AJ1255" s="132"/>
      <c r="AK1255" s="104"/>
      <c r="AL1255" s="104"/>
      <c r="AM1255" s="104"/>
      <c r="AN1255" s="132"/>
      <c r="AO1255" s="104"/>
      <c r="AP1255" s="104"/>
      <c r="AQ1255" s="104"/>
      <c r="AR1255" s="104"/>
      <c r="AS1255" s="104"/>
      <c r="AT1255" s="104"/>
      <c r="AU1255" s="104"/>
      <c r="AV1255" s="126"/>
      <c r="AW1255" s="104"/>
      <c r="AX1255" s="134"/>
      <c r="AY1255" s="134"/>
      <c r="AZ1255" s="134"/>
    </row>
    <row r="1256">
      <c r="B1256" s="135"/>
      <c r="D1256" s="38"/>
      <c r="E1256" s="83"/>
      <c r="F1256" s="70"/>
      <c r="G1256" s="71"/>
      <c r="H1256" s="72"/>
      <c r="I1256" s="72"/>
      <c r="J1256" s="72"/>
      <c r="K1256" s="72"/>
      <c r="L1256" s="72"/>
      <c r="M1256" s="72"/>
      <c r="N1256" s="73"/>
      <c r="O1256" s="73"/>
      <c r="P1256" s="73"/>
      <c r="Q1256" s="72"/>
      <c r="R1256" s="128"/>
      <c r="S1256" s="129"/>
      <c r="T1256" s="130"/>
      <c r="U1256" s="129"/>
      <c r="V1256" s="95"/>
      <c r="W1256" s="95"/>
      <c r="X1256" s="131"/>
      <c r="Y1256" s="132"/>
      <c r="Z1256" s="132"/>
      <c r="AA1256" s="95"/>
      <c r="AB1256" s="132"/>
      <c r="AC1256" s="104"/>
      <c r="AD1256" s="104"/>
      <c r="AE1256" s="132"/>
      <c r="AF1256" s="133"/>
      <c r="AG1256" s="132"/>
      <c r="AH1256" s="132"/>
      <c r="AI1256" s="133"/>
      <c r="AJ1256" s="132"/>
      <c r="AK1256" s="104"/>
      <c r="AL1256" s="104"/>
      <c r="AM1256" s="104"/>
      <c r="AN1256" s="132"/>
      <c r="AO1256" s="104"/>
      <c r="AP1256" s="104"/>
      <c r="AQ1256" s="104"/>
      <c r="AR1256" s="104"/>
      <c r="AS1256" s="104"/>
      <c r="AT1256" s="104"/>
      <c r="AU1256" s="104"/>
      <c r="AV1256" s="126"/>
      <c r="AW1256" s="104"/>
      <c r="AX1256" s="134"/>
      <c r="AY1256" s="134"/>
      <c r="AZ1256" s="134"/>
    </row>
    <row r="1257">
      <c r="B1257" s="135"/>
      <c r="D1257" s="38"/>
      <c r="E1257" s="83"/>
      <c r="F1257" s="70"/>
      <c r="G1257" s="71"/>
      <c r="H1257" s="72"/>
      <c r="I1257" s="72"/>
      <c r="J1257" s="72"/>
      <c r="K1257" s="72"/>
      <c r="L1257" s="72"/>
      <c r="M1257" s="72"/>
      <c r="N1257" s="73"/>
      <c r="O1257" s="73"/>
      <c r="P1257" s="73"/>
      <c r="Q1257" s="72"/>
      <c r="R1257" s="128"/>
      <c r="S1257" s="129"/>
      <c r="T1257" s="130"/>
      <c r="U1257" s="129"/>
      <c r="V1257" s="95"/>
      <c r="W1257" s="95"/>
      <c r="X1257" s="131"/>
      <c r="Y1257" s="132"/>
      <c r="Z1257" s="132"/>
      <c r="AA1257" s="95"/>
      <c r="AB1257" s="132"/>
      <c r="AC1257" s="104"/>
      <c r="AD1257" s="104"/>
      <c r="AE1257" s="132"/>
      <c r="AF1257" s="133"/>
      <c r="AG1257" s="132"/>
      <c r="AH1257" s="132"/>
      <c r="AI1257" s="133"/>
      <c r="AJ1257" s="132"/>
      <c r="AK1257" s="104"/>
      <c r="AL1257" s="104"/>
      <c r="AM1257" s="104"/>
      <c r="AN1257" s="132"/>
      <c r="AO1257" s="104"/>
      <c r="AP1257" s="104"/>
      <c r="AQ1257" s="104"/>
      <c r="AR1257" s="104"/>
      <c r="AS1257" s="104"/>
      <c r="AT1257" s="104"/>
      <c r="AU1257" s="104"/>
      <c r="AV1257" s="126"/>
      <c r="AW1257" s="104"/>
      <c r="AX1257" s="134"/>
      <c r="AY1257" s="134"/>
      <c r="AZ1257" s="134"/>
    </row>
    <row r="1258">
      <c r="B1258" s="135"/>
      <c r="D1258" s="38"/>
      <c r="E1258" s="83"/>
      <c r="F1258" s="70"/>
      <c r="G1258" s="71"/>
      <c r="H1258" s="72"/>
      <c r="I1258" s="72"/>
      <c r="J1258" s="72"/>
      <c r="K1258" s="72"/>
      <c r="L1258" s="72"/>
      <c r="M1258" s="72"/>
      <c r="N1258" s="73"/>
      <c r="O1258" s="73"/>
      <c r="P1258" s="73"/>
      <c r="Q1258" s="72"/>
      <c r="R1258" s="128"/>
      <c r="S1258" s="129"/>
      <c r="T1258" s="130"/>
      <c r="U1258" s="129"/>
      <c r="V1258" s="95"/>
      <c r="W1258" s="95"/>
      <c r="X1258" s="131"/>
      <c r="Y1258" s="132"/>
      <c r="Z1258" s="132"/>
      <c r="AA1258" s="95"/>
      <c r="AB1258" s="132"/>
      <c r="AC1258" s="104"/>
      <c r="AD1258" s="104"/>
      <c r="AE1258" s="132"/>
      <c r="AF1258" s="133"/>
      <c r="AG1258" s="132"/>
      <c r="AH1258" s="132"/>
      <c r="AI1258" s="133"/>
      <c r="AJ1258" s="132"/>
      <c r="AK1258" s="104"/>
      <c r="AL1258" s="104"/>
      <c r="AM1258" s="104"/>
      <c r="AN1258" s="132"/>
      <c r="AO1258" s="104"/>
      <c r="AP1258" s="104"/>
      <c r="AQ1258" s="104"/>
      <c r="AR1258" s="104"/>
      <c r="AS1258" s="104"/>
      <c r="AT1258" s="104"/>
      <c r="AU1258" s="104"/>
      <c r="AV1258" s="126"/>
      <c r="AW1258" s="104"/>
      <c r="AX1258" s="134"/>
      <c r="AY1258" s="134"/>
      <c r="AZ1258" s="134"/>
    </row>
    <row r="1259">
      <c r="B1259" s="135"/>
      <c r="D1259" s="38"/>
      <c r="E1259" s="83"/>
      <c r="F1259" s="70"/>
      <c r="G1259" s="71"/>
      <c r="H1259" s="72"/>
      <c r="I1259" s="72"/>
      <c r="J1259" s="72"/>
      <c r="K1259" s="72"/>
      <c r="L1259" s="72"/>
      <c r="M1259" s="72"/>
      <c r="N1259" s="73"/>
      <c r="O1259" s="73"/>
      <c r="P1259" s="73"/>
      <c r="Q1259" s="72"/>
      <c r="R1259" s="128"/>
      <c r="S1259" s="129"/>
      <c r="T1259" s="130"/>
      <c r="U1259" s="129"/>
      <c r="V1259" s="95"/>
      <c r="W1259" s="95"/>
      <c r="X1259" s="131"/>
      <c r="Y1259" s="132"/>
      <c r="Z1259" s="132"/>
      <c r="AA1259" s="95"/>
      <c r="AB1259" s="132"/>
      <c r="AC1259" s="104"/>
      <c r="AD1259" s="104"/>
      <c r="AE1259" s="132"/>
      <c r="AF1259" s="133"/>
      <c r="AG1259" s="132"/>
      <c r="AH1259" s="132"/>
      <c r="AI1259" s="133"/>
      <c r="AJ1259" s="132"/>
      <c r="AK1259" s="104"/>
      <c r="AL1259" s="104"/>
      <c r="AM1259" s="104"/>
      <c r="AN1259" s="132"/>
      <c r="AO1259" s="104"/>
      <c r="AP1259" s="104"/>
      <c r="AQ1259" s="104"/>
      <c r="AR1259" s="104"/>
      <c r="AS1259" s="104"/>
      <c r="AT1259" s="104"/>
      <c r="AU1259" s="104"/>
      <c r="AV1259" s="126"/>
      <c r="AW1259" s="104"/>
      <c r="AX1259" s="134"/>
      <c r="AY1259" s="134"/>
      <c r="AZ1259" s="134"/>
    </row>
    <row r="1260">
      <c r="B1260" s="135"/>
      <c r="D1260" s="38"/>
      <c r="E1260" s="83"/>
      <c r="F1260" s="70"/>
      <c r="G1260" s="71"/>
      <c r="H1260" s="72"/>
      <c r="I1260" s="72"/>
      <c r="J1260" s="72"/>
      <c r="K1260" s="72"/>
      <c r="L1260" s="72"/>
      <c r="M1260" s="72"/>
      <c r="N1260" s="73"/>
      <c r="O1260" s="73"/>
      <c r="P1260" s="73"/>
      <c r="Q1260" s="72"/>
      <c r="R1260" s="128"/>
      <c r="S1260" s="129"/>
      <c r="T1260" s="130"/>
      <c r="U1260" s="129"/>
      <c r="V1260" s="95"/>
      <c r="W1260" s="95"/>
      <c r="X1260" s="131"/>
      <c r="Y1260" s="132"/>
      <c r="Z1260" s="132"/>
      <c r="AA1260" s="95"/>
      <c r="AB1260" s="132"/>
      <c r="AC1260" s="104"/>
      <c r="AD1260" s="104"/>
      <c r="AE1260" s="132"/>
      <c r="AF1260" s="133"/>
      <c r="AG1260" s="132"/>
      <c r="AH1260" s="132"/>
      <c r="AI1260" s="133"/>
      <c r="AJ1260" s="132"/>
      <c r="AK1260" s="104"/>
      <c r="AL1260" s="104"/>
      <c r="AM1260" s="104"/>
      <c r="AN1260" s="132"/>
      <c r="AO1260" s="104"/>
      <c r="AP1260" s="104"/>
      <c r="AQ1260" s="104"/>
      <c r="AR1260" s="104"/>
      <c r="AS1260" s="104"/>
      <c r="AT1260" s="104"/>
      <c r="AU1260" s="104"/>
      <c r="AV1260" s="126"/>
      <c r="AW1260" s="104"/>
      <c r="AX1260" s="134"/>
      <c r="AY1260" s="134"/>
      <c r="AZ1260" s="134"/>
    </row>
    <row r="1261">
      <c r="B1261" s="135"/>
      <c r="D1261" s="38"/>
      <c r="E1261" s="83"/>
      <c r="F1261" s="70"/>
      <c r="G1261" s="71"/>
      <c r="H1261" s="72"/>
      <c r="I1261" s="72"/>
      <c r="J1261" s="72"/>
      <c r="K1261" s="72"/>
      <c r="L1261" s="72"/>
      <c r="M1261" s="72"/>
      <c r="N1261" s="73"/>
      <c r="O1261" s="73"/>
      <c r="P1261" s="73"/>
      <c r="Q1261" s="72"/>
      <c r="R1261" s="128"/>
      <c r="S1261" s="129"/>
      <c r="T1261" s="130"/>
      <c r="U1261" s="129"/>
      <c r="V1261" s="95"/>
      <c r="W1261" s="95"/>
      <c r="X1261" s="131"/>
      <c r="Y1261" s="132"/>
      <c r="Z1261" s="132"/>
      <c r="AA1261" s="95"/>
      <c r="AB1261" s="132"/>
      <c r="AC1261" s="104"/>
      <c r="AD1261" s="104"/>
      <c r="AE1261" s="132"/>
      <c r="AF1261" s="133"/>
      <c r="AG1261" s="132"/>
      <c r="AH1261" s="132"/>
      <c r="AI1261" s="133"/>
      <c r="AJ1261" s="132"/>
      <c r="AK1261" s="104"/>
      <c r="AL1261" s="104"/>
      <c r="AM1261" s="104"/>
      <c r="AN1261" s="132"/>
      <c r="AO1261" s="104"/>
      <c r="AP1261" s="104"/>
      <c r="AQ1261" s="104"/>
      <c r="AR1261" s="104"/>
      <c r="AS1261" s="104"/>
      <c r="AT1261" s="104"/>
      <c r="AU1261" s="104"/>
      <c r="AV1261" s="126"/>
      <c r="AW1261" s="104"/>
      <c r="AX1261" s="134"/>
      <c r="AY1261" s="134"/>
      <c r="AZ1261" s="134"/>
    </row>
    <row r="1262">
      <c r="B1262" s="135"/>
      <c r="D1262" s="38"/>
      <c r="E1262" s="83"/>
      <c r="F1262" s="70"/>
      <c r="G1262" s="71"/>
      <c r="H1262" s="72"/>
      <c r="I1262" s="72"/>
      <c r="J1262" s="72"/>
      <c r="K1262" s="72"/>
      <c r="L1262" s="72"/>
      <c r="M1262" s="72"/>
      <c r="N1262" s="73"/>
      <c r="O1262" s="73"/>
      <c r="P1262" s="73"/>
      <c r="Q1262" s="72"/>
      <c r="R1262" s="128"/>
      <c r="S1262" s="129"/>
      <c r="T1262" s="130"/>
      <c r="U1262" s="129"/>
      <c r="V1262" s="95"/>
      <c r="W1262" s="95"/>
      <c r="X1262" s="131"/>
      <c r="Y1262" s="132"/>
      <c r="Z1262" s="132"/>
      <c r="AA1262" s="95"/>
      <c r="AB1262" s="132"/>
      <c r="AC1262" s="104"/>
      <c r="AD1262" s="104"/>
      <c r="AE1262" s="132"/>
      <c r="AF1262" s="133"/>
      <c r="AG1262" s="132"/>
      <c r="AH1262" s="132"/>
      <c r="AI1262" s="133"/>
      <c r="AJ1262" s="132"/>
      <c r="AK1262" s="104"/>
      <c r="AL1262" s="104"/>
      <c r="AM1262" s="104"/>
      <c r="AN1262" s="132"/>
      <c r="AO1262" s="104"/>
      <c r="AP1262" s="104"/>
      <c r="AQ1262" s="104"/>
      <c r="AR1262" s="104"/>
      <c r="AS1262" s="104"/>
      <c r="AT1262" s="104"/>
      <c r="AU1262" s="104"/>
      <c r="AV1262" s="126"/>
      <c r="AW1262" s="104"/>
      <c r="AX1262" s="134"/>
      <c r="AY1262" s="134"/>
      <c r="AZ1262" s="134"/>
    </row>
    <row r="1263">
      <c r="B1263" s="135"/>
      <c r="D1263" s="38"/>
      <c r="E1263" s="83"/>
      <c r="F1263" s="70"/>
      <c r="G1263" s="71"/>
      <c r="H1263" s="72"/>
      <c r="I1263" s="72"/>
      <c r="J1263" s="72"/>
      <c r="K1263" s="72"/>
      <c r="L1263" s="72"/>
      <c r="M1263" s="72"/>
      <c r="N1263" s="73"/>
      <c r="O1263" s="73"/>
      <c r="P1263" s="73"/>
      <c r="Q1263" s="72"/>
      <c r="R1263" s="128"/>
      <c r="S1263" s="129"/>
      <c r="T1263" s="130"/>
      <c r="U1263" s="129"/>
      <c r="V1263" s="95"/>
      <c r="W1263" s="95"/>
      <c r="X1263" s="131"/>
      <c r="Y1263" s="132"/>
      <c r="Z1263" s="132"/>
      <c r="AA1263" s="95"/>
      <c r="AB1263" s="132"/>
      <c r="AC1263" s="104"/>
      <c r="AD1263" s="104"/>
      <c r="AE1263" s="132"/>
      <c r="AF1263" s="133"/>
      <c r="AG1263" s="132"/>
      <c r="AH1263" s="132"/>
      <c r="AI1263" s="133"/>
      <c r="AJ1263" s="132"/>
      <c r="AK1263" s="104"/>
      <c r="AL1263" s="104"/>
      <c r="AM1263" s="104"/>
      <c r="AN1263" s="132"/>
      <c r="AO1263" s="104"/>
      <c r="AP1263" s="104"/>
      <c r="AQ1263" s="104"/>
      <c r="AR1263" s="104"/>
      <c r="AS1263" s="104"/>
      <c r="AT1263" s="104"/>
      <c r="AU1263" s="104"/>
      <c r="AV1263" s="126"/>
      <c r="AW1263" s="104"/>
      <c r="AX1263" s="134"/>
      <c r="AY1263" s="134"/>
      <c r="AZ1263" s="134"/>
    </row>
    <row r="1264">
      <c r="B1264" s="135"/>
      <c r="D1264" s="38"/>
      <c r="E1264" s="83"/>
      <c r="F1264" s="70"/>
      <c r="G1264" s="71"/>
      <c r="H1264" s="72"/>
      <c r="I1264" s="72"/>
      <c r="J1264" s="72"/>
      <c r="K1264" s="72"/>
      <c r="L1264" s="72"/>
      <c r="M1264" s="72"/>
      <c r="N1264" s="73"/>
      <c r="O1264" s="73"/>
      <c r="P1264" s="73"/>
      <c r="Q1264" s="72"/>
      <c r="R1264" s="128"/>
      <c r="S1264" s="129"/>
      <c r="T1264" s="130"/>
      <c r="U1264" s="129"/>
      <c r="V1264" s="95"/>
      <c r="W1264" s="95"/>
      <c r="X1264" s="131"/>
      <c r="Y1264" s="132"/>
      <c r="Z1264" s="132"/>
      <c r="AA1264" s="95"/>
      <c r="AB1264" s="132"/>
      <c r="AC1264" s="104"/>
      <c r="AD1264" s="104"/>
      <c r="AE1264" s="132"/>
      <c r="AF1264" s="133"/>
      <c r="AG1264" s="132"/>
      <c r="AH1264" s="132"/>
      <c r="AI1264" s="133"/>
      <c r="AJ1264" s="132"/>
      <c r="AK1264" s="104"/>
      <c r="AL1264" s="104"/>
      <c r="AM1264" s="104"/>
      <c r="AN1264" s="132"/>
      <c r="AO1264" s="104"/>
      <c r="AP1264" s="104"/>
      <c r="AQ1264" s="104"/>
      <c r="AR1264" s="104"/>
      <c r="AS1264" s="104"/>
      <c r="AT1264" s="104"/>
      <c r="AU1264" s="104"/>
      <c r="AV1264" s="126"/>
      <c r="AW1264" s="104"/>
      <c r="AX1264" s="134"/>
      <c r="AY1264" s="134"/>
      <c r="AZ1264" s="134"/>
    </row>
    <row r="1265">
      <c r="B1265" s="135"/>
      <c r="D1265" s="38"/>
      <c r="E1265" s="83"/>
      <c r="F1265" s="70"/>
      <c r="G1265" s="71"/>
      <c r="H1265" s="72"/>
      <c r="I1265" s="72"/>
      <c r="J1265" s="72"/>
      <c r="K1265" s="72"/>
      <c r="L1265" s="72"/>
      <c r="M1265" s="72"/>
      <c r="N1265" s="73"/>
      <c r="O1265" s="73"/>
      <c r="P1265" s="73"/>
      <c r="Q1265" s="72"/>
      <c r="R1265" s="128"/>
      <c r="S1265" s="129"/>
      <c r="T1265" s="130"/>
      <c r="U1265" s="129"/>
      <c r="V1265" s="95"/>
      <c r="W1265" s="95"/>
      <c r="X1265" s="131"/>
      <c r="Y1265" s="132"/>
      <c r="Z1265" s="132"/>
      <c r="AA1265" s="95"/>
      <c r="AB1265" s="132"/>
      <c r="AC1265" s="104"/>
      <c r="AD1265" s="104"/>
      <c r="AE1265" s="132"/>
      <c r="AF1265" s="133"/>
      <c r="AG1265" s="132"/>
      <c r="AH1265" s="132"/>
      <c r="AI1265" s="133"/>
      <c r="AJ1265" s="132"/>
      <c r="AK1265" s="104"/>
      <c r="AL1265" s="104"/>
      <c r="AM1265" s="104"/>
      <c r="AN1265" s="132"/>
      <c r="AO1265" s="104"/>
      <c r="AP1265" s="104"/>
      <c r="AQ1265" s="104"/>
      <c r="AR1265" s="104"/>
      <c r="AS1265" s="104"/>
      <c r="AT1265" s="104"/>
      <c r="AU1265" s="104"/>
      <c r="AV1265" s="126"/>
      <c r="AW1265" s="104"/>
      <c r="AX1265" s="134"/>
      <c r="AY1265" s="134"/>
      <c r="AZ1265" s="134"/>
    </row>
    <row r="1266">
      <c r="B1266" s="135"/>
      <c r="D1266" s="38"/>
      <c r="E1266" s="83"/>
      <c r="F1266" s="70"/>
      <c r="G1266" s="71"/>
      <c r="H1266" s="72"/>
      <c r="I1266" s="72"/>
      <c r="J1266" s="72"/>
      <c r="K1266" s="72"/>
      <c r="L1266" s="72"/>
      <c r="M1266" s="72"/>
      <c r="N1266" s="73"/>
      <c r="O1266" s="73"/>
      <c r="P1266" s="73"/>
      <c r="Q1266" s="72"/>
      <c r="R1266" s="128"/>
      <c r="S1266" s="129"/>
      <c r="T1266" s="130"/>
      <c r="U1266" s="129"/>
      <c r="V1266" s="95"/>
      <c r="W1266" s="95"/>
      <c r="X1266" s="131"/>
      <c r="Y1266" s="132"/>
      <c r="Z1266" s="132"/>
      <c r="AA1266" s="95"/>
      <c r="AB1266" s="132"/>
      <c r="AC1266" s="104"/>
      <c r="AD1266" s="104"/>
      <c r="AE1266" s="132"/>
      <c r="AF1266" s="133"/>
      <c r="AG1266" s="132"/>
      <c r="AH1266" s="132"/>
      <c r="AI1266" s="133"/>
      <c r="AJ1266" s="132"/>
      <c r="AK1266" s="104"/>
      <c r="AL1266" s="104"/>
      <c r="AM1266" s="104"/>
      <c r="AN1266" s="132"/>
      <c r="AO1266" s="104"/>
      <c r="AP1266" s="104"/>
      <c r="AQ1266" s="104"/>
      <c r="AR1266" s="104"/>
      <c r="AS1266" s="104"/>
      <c r="AT1266" s="104"/>
      <c r="AU1266" s="104"/>
      <c r="AV1266" s="126"/>
      <c r="AW1266" s="104"/>
      <c r="AX1266" s="134"/>
      <c r="AY1266" s="134"/>
      <c r="AZ1266" s="134"/>
    </row>
    <row r="1267">
      <c r="B1267" s="135"/>
      <c r="D1267" s="38"/>
      <c r="E1267" s="83"/>
      <c r="F1267" s="70"/>
      <c r="G1267" s="71"/>
      <c r="H1267" s="72"/>
      <c r="I1267" s="72"/>
      <c r="J1267" s="72"/>
      <c r="K1267" s="72"/>
      <c r="L1267" s="72"/>
      <c r="M1267" s="72"/>
      <c r="N1267" s="73"/>
      <c r="O1267" s="73"/>
      <c r="P1267" s="73"/>
      <c r="Q1267" s="72"/>
      <c r="R1267" s="128"/>
      <c r="S1267" s="129"/>
      <c r="T1267" s="130"/>
      <c r="U1267" s="129"/>
      <c r="V1267" s="95"/>
      <c r="W1267" s="95"/>
      <c r="X1267" s="131"/>
      <c r="Y1267" s="132"/>
      <c r="Z1267" s="132"/>
      <c r="AA1267" s="95"/>
      <c r="AB1267" s="132"/>
      <c r="AC1267" s="104"/>
      <c r="AD1267" s="104"/>
      <c r="AE1267" s="132"/>
      <c r="AF1267" s="133"/>
      <c r="AG1267" s="132"/>
      <c r="AH1267" s="132"/>
      <c r="AI1267" s="133"/>
      <c r="AJ1267" s="132"/>
      <c r="AK1267" s="104"/>
      <c r="AL1267" s="104"/>
      <c r="AM1267" s="104"/>
      <c r="AN1267" s="132"/>
      <c r="AO1267" s="104"/>
      <c r="AP1267" s="104"/>
      <c r="AQ1267" s="104"/>
      <c r="AR1267" s="104"/>
      <c r="AS1267" s="104"/>
      <c r="AT1267" s="104"/>
      <c r="AU1267" s="104"/>
      <c r="AV1267" s="126"/>
      <c r="AW1267" s="104"/>
      <c r="AX1267" s="134"/>
      <c r="AY1267" s="134"/>
      <c r="AZ1267" s="134"/>
    </row>
    <row r="1268">
      <c r="B1268" s="135"/>
      <c r="D1268" s="38"/>
      <c r="E1268" s="83"/>
      <c r="F1268" s="70"/>
      <c r="G1268" s="71"/>
      <c r="H1268" s="72"/>
      <c r="I1268" s="72"/>
      <c r="J1268" s="72"/>
      <c r="K1268" s="72"/>
      <c r="L1268" s="72"/>
      <c r="M1268" s="72"/>
      <c r="N1268" s="73"/>
      <c r="O1268" s="73"/>
      <c r="P1268" s="73"/>
      <c r="Q1268" s="72"/>
      <c r="R1268" s="128"/>
      <c r="S1268" s="129"/>
      <c r="T1268" s="130"/>
      <c r="U1268" s="129"/>
      <c r="V1268" s="95"/>
      <c r="W1268" s="95"/>
      <c r="X1268" s="131"/>
      <c r="Y1268" s="132"/>
      <c r="Z1268" s="132"/>
      <c r="AA1268" s="95"/>
      <c r="AB1268" s="132"/>
      <c r="AC1268" s="104"/>
      <c r="AD1268" s="104"/>
      <c r="AE1268" s="132"/>
      <c r="AF1268" s="133"/>
      <c r="AG1268" s="132"/>
      <c r="AH1268" s="132"/>
      <c r="AI1268" s="133"/>
      <c r="AJ1268" s="132"/>
      <c r="AK1268" s="104"/>
      <c r="AL1268" s="104"/>
      <c r="AM1268" s="104"/>
      <c r="AN1268" s="132"/>
      <c r="AO1268" s="104"/>
      <c r="AP1268" s="104"/>
      <c r="AQ1268" s="104"/>
      <c r="AR1268" s="104"/>
      <c r="AS1268" s="104"/>
      <c r="AT1268" s="104"/>
      <c r="AU1268" s="104"/>
      <c r="AV1268" s="126"/>
      <c r="AW1268" s="104"/>
      <c r="AX1268" s="134"/>
      <c r="AY1268" s="134"/>
      <c r="AZ1268" s="134"/>
    </row>
    <row r="1269">
      <c r="B1269" s="135"/>
      <c r="D1269" s="38"/>
      <c r="E1269" s="83"/>
      <c r="F1269" s="70"/>
      <c r="G1269" s="71"/>
      <c r="H1269" s="72"/>
      <c r="I1269" s="72"/>
      <c r="J1269" s="72"/>
      <c r="K1269" s="72"/>
      <c r="L1269" s="72"/>
      <c r="M1269" s="72"/>
      <c r="N1269" s="73"/>
      <c r="O1269" s="73"/>
      <c r="P1269" s="73"/>
      <c r="Q1269" s="72"/>
      <c r="R1269" s="128"/>
      <c r="S1269" s="129"/>
      <c r="T1269" s="130"/>
      <c r="U1269" s="129"/>
      <c r="V1269" s="95"/>
      <c r="W1269" s="95"/>
      <c r="X1269" s="131"/>
      <c r="Y1269" s="132"/>
      <c r="Z1269" s="132"/>
      <c r="AA1269" s="95"/>
      <c r="AB1269" s="132"/>
      <c r="AC1269" s="104"/>
      <c r="AD1269" s="104"/>
      <c r="AE1269" s="132"/>
      <c r="AF1269" s="133"/>
      <c r="AG1269" s="132"/>
      <c r="AH1269" s="132"/>
      <c r="AI1269" s="133"/>
      <c r="AJ1269" s="132"/>
      <c r="AK1269" s="104"/>
      <c r="AL1269" s="104"/>
      <c r="AM1269" s="104"/>
      <c r="AN1269" s="132"/>
      <c r="AO1269" s="104"/>
      <c r="AP1269" s="104"/>
      <c r="AQ1269" s="104"/>
      <c r="AR1269" s="104"/>
      <c r="AS1269" s="104"/>
      <c r="AT1269" s="104"/>
      <c r="AU1269" s="104"/>
      <c r="AV1269" s="126"/>
      <c r="AW1269" s="104"/>
      <c r="AX1269" s="134"/>
      <c r="AY1269" s="134"/>
      <c r="AZ1269" s="134"/>
    </row>
    <row r="1270">
      <c r="B1270" s="135"/>
      <c r="D1270" s="38"/>
      <c r="E1270" s="83"/>
      <c r="F1270" s="70"/>
      <c r="G1270" s="71"/>
      <c r="H1270" s="72"/>
      <c r="I1270" s="72"/>
      <c r="J1270" s="72"/>
      <c r="K1270" s="72"/>
      <c r="L1270" s="72"/>
      <c r="M1270" s="72"/>
      <c r="N1270" s="73"/>
      <c r="O1270" s="73"/>
      <c r="P1270" s="73"/>
      <c r="Q1270" s="72"/>
      <c r="R1270" s="128"/>
      <c r="S1270" s="129"/>
      <c r="T1270" s="130"/>
      <c r="U1270" s="129"/>
      <c r="V1270" s="95"/>
      <c r="W1270" s="95"/>
      <c r="X1270" s="131"/>
      <c r="Y1270" s="132"/>
      <c r="Z1270" s="132"/>
      <c r="AA1270" s="95"/>
      <c r="AB1270" s="132"/>
      <c r="AC1270" s="104"/>
      <c r="AD1270" s="104"/>
      <c r="AE1270" s="132"/>
      <c r="AF1270" s="133"/>
      <c r="AG1270" s="132"/>
      <c r="AH1270" s="132"/>
      <c r="AI1270" s="133"/>
      <c r="AJ1270" s="132"/>
      <c r="AK1270" s="104"/>
      <c r="AL1270" s="104"/>
      <c r="AM1270" s="104"/>
      <c r="AN1270" s="132"/>
      <c r="AO1270" s="104"/>
      <c r="AP1270" s="104"/>
      <c r="AQ1270" s="104"/>
      <c r="AR1270" s="104"/>
      <c r="AS1270" s="104"/>
      <c r="AT1270" s="104"/>
      <c r="AU1270" s="104"/>
      <c r="AV1270" s="126"/>
      <c r="AW1270" s="104"/>
      <c r="AX1270" s="134"/>
      <c r="AY1270" s="134"/>
      <c r="AZ1270" s="134"/>
    </row>
    <row r="1271">
      <c r="B1271" s="135"/>
      <c r="D1271" s="38"/>
      <c r="E1271" s="83"/>
      <c r="F1271" s="70"/>
      <c r="G1271" s="71"/>
      <c r="H1271" s="72"/>
      <c r="I1271" s="72"/>
      <c r="J1271" s="72"/>
      <c r="K1271" s="72"/>
      <c r="L1271" s="72"/>
      <c r="M1271" s="72"/>
      <c r="N1271" s="73"/>
      <c r="O1271" s="73"/>
      <c r="P1271" s="73"/>
      <c r="Q1271" s="72"/>
      <c r="R1271" s="128"/>
      <c r="S1271" s="129"/>
      <c r="T1271" s="130"/>
      <c r="U1271" s="129"/>
      <c r="V1271" s="95"/>
      <c r="W1271" s="95"/>
      <c r="X1271" s="131"/>
      <c r="Y1271" s="132"/>
      <c r="Z1271" s="132"/>
      <c r="AA1271" s="95"/>
      <c r="AB1271" s="132"/>
      <c r="AC1271" s="104"/>
      <c r="AD1271" s="104"/>
      <c r="AE1271" s="132"/>
      <c r="AF1271" s="133"/>
      <c r="AG1271" s="132"/>
      <c r="AH1271" s="132"/>
      <c r="AI1271" s="133"/>
      <c r="AJ1271" s="132"/>
      <c r="AK1271" s="104"/>
      <c r="AL1271" s="104"/>
      <c r="AM1271" s="104"/>
      <c r="AN1271" s="132"/>
      <c r="AO1271" s="104"/>
      <c r="AP1271" s="104"/>
      <c r="AQ1271" s="104"/>
      <c r="AR1271" s="104"/>
      <c r="AS1271" s="104"/>
      <c r="AT1271" s="104"/>
      <c r="AU1271" s="104"/>
      <c r="AV1271" s="126"/>
      <c r="AW1271" s="104"/>
      <c r="AX1271" s="134"/>
      <c r="AY1271" s="134"/>
      <c r="AZ1271" s="134"/>
    </row>
    <row r="1272">
      <c r="B1272" s="135"/>
      <c r="D1272" s="38"/>
      <c r="E1272" s="83"/>
      <c r="F1272" s="70"/>
      <c r="G1272" s="71"/>
      <c r="H1272" s="72"/>
      <c r="I1272" s="72"/>
      <c r="J1272" s="72"/>
      <c r="K1272" s="72"/>
      <c r="L1272" s="72"/>
      <c r="M1272" s="72"/>
      <c r="N1272" s="73"/>
      <c r="O1272" s="73"/>
      <c r="P1272" s="73"/>
      <c r="Q1272" s="72"/>
      <c r="R1272" s="128"/>
      <c r="S1272" s="129"/>
      <c r="T1272" s="130"/>
      <c r="U1272" s="129"/>
      <c r="V1272" s="95"/>
      <c r="W1272" s="95"/>
      <c r="X1272" s="131"/>
      <c r="Y1272" s="132"/>
      <c r="Z1272" s="132"/>
      <c r="AA1272" s="95"/>
      <c r="AB1272" s="132"/>
      <c r="AC1272" s="104"/>
      <c r="AD1272" s="104"/>
      <c r="AE1272" s="132"/>
      <c r="AF1272" s="133"/>
      <c r="AG1272" s="132"/>
      <c r="AH1272" s="132"/>
      <c r="AI1272" s="133"/>
      <c r="AJ1272" s="132"/>
      <c r="AK1272" s="104"/>
      <c r="AL1272" s="104"/>
      <c r="AM1272" s="104"/>
      <c r="AN1272" s="132"/>
      <c r="AO1272" s="104"/>
      <c r="AP1272" s="104"/>
      <c r="AQ1272" s="104"/>
      <c r="AR1272" s="104"/>
      <c r="AS1272" s="104"/>
      <c r="AT1272" s="104"/>
      <c r="AU1272" s="104"/>
      <c r="AV1272" s="126"/>
      <c r="AW1272" s="104"/>
      <c r="AX1272" s="134"/>
      <c r="AY1272" s="134"/>
      <c r="AZ1272" s="134"/>
    </row>
    <row r="1273">
      <c r="B1273" s="135"/>
      <c r="D1273" s="38"/>
      <c r="E1273" s="83"/>
      <c r="F1273" s="70"/>
      <c r="G1273" s="71"/>
      <c r="H1273" s="72"/>
      <c r="I1273" s="72"/>
      <c r="J1273" s="72"/>
      <c r="K1273" s="72"/>
      <c r="L1273" s="72"/>
      <c r="M1273" s="72"/>
      <c r="N1273" s="73"/>
      <c r="O1273" s="73"/>
      <c r="P1273" s="73"/>
      <c r="Q1273" s="72"/>
      <c r="R1273" s="128"/>
      <c r="S1273" s="129"/>
      <c r="T1273" s="130"/>
      <c r="U1273" s="129"/>
      <c r="V1273" s="95"/>
      <c r="W1273" s="95"/>
      <c r="X1273" s="131"/>
      <c r="Y1273" s="132"/>
      <c r="Z1273" s="132"/>
      <c r="AA1273" s="95"/>
      <c r="AB1273" s="132"/>
      <c r="AC1273" s="104"/>
      <c r="AD1273" s="104"/>
      <c r="AE1273" s="132"/>
      <c r="AF1273" s="133"/>
      <c r="AG1273" s="132"/>
      <c r="AH1273" s="132"/>
      <c r="AI1273" s="133"/>
      <c r="AJ1273" s="132"/>
      <c r="AK1273" s="104"/>
      <c r="AL1273" s="104"/>
      <c r="AM1273" s="104"/>
      <c r="AN1273" s="132"/>
      <c r="AO1273" s="104"/>
      <c r="AP1273" s="104"/>
      <c r="AQ1273" s="104"/>
      <c r="AR1273" s="104"/>
      <c r="AS1273" s="104"/>
      <c r="AT1273" s="104"/>
      <c r="AU1273" s="104"/>
      <c r="AV1273" s="126"/>
      <c r="AW1273" s="104"/>
      <c r="AX1273" s="134"/>
      <c r="AY1273" s="134"/>
      <c r="AZ1273" s="134"/>
    </row>
    <row r="1274">
      <c r="B1274" s="135"/>
      <c r="D1274" s="38"/>
      <c r="E1274" s="83"/>
      <c r="F1274" s="70"/>
      <c r="G1274" s="71"/>
      <c r="H1274" s="72"/>
      <c r="I1274" s="72"/>
      <c r="J1274" s="72"/>
      <c r="K1274" s="72"/>
      <c r="L1274" s="72"/>
      <c r="M1274" s="72"/>
      <c r="N1274" s="73"/>
      <c r="O1274" s="73"/>
      <c r="P1274" s="73"/>
      <c r="Q1274" s="72"/>
      <c r="R1274" s="128"/>
      <c r="S1274" s="129"/>
      <c r="T1274" s="130"/>
      <c r="U1274" s="129"/>
      <c r="V1274" s="95"/>
      <c r="W1274" s="95"/>
      <c r="X1274" s="131"/>
      <c r="Y1274" s="132"/>
      <c r="Z1274" s="132"/>
      <c r="AA1274" s="95"/>
      <c r="AB1274" s="132"/>
      <c r="AC1274" s="104"/>
      <c r="AD1274" s="104"/>
      <c r="AE1274" s="132"/>
      <c r="AF1274" s="133"/>
      <c r="AG1274" s="132"/>
      <c r="AH1274" s="132"/>
      <c r="AI1274" s="133"/>
      <c r="AJ1274" s="132"/>
      <c r="AK1274" s="104"/>
      <c r="AL1274" s="104"/>
      <c r="AM1274" s="104"/>
      <c r="AN1274" s="132"/>
      <c r="AO1274" s="104"/>
      <c r="AP1274" s="104"/>
      <c r="AQ1274" s="104"/>
      <c r="AR1274" s="104"/>
      <c r="AS1274" s="104"/>
      <c r="AT1274" s="104"/>
      <c r="AU1274" s="104"/>
      <c r="AV1274" s="126"/>
      <c r="AW1274" s="104"/>
      <c r="AX1274" s="134"/>
      <c r="AY1274" s="134"/>
      <c r="AZ1274" s="134"/>
    </row>
    <row r="1275">
      <c r="B1275" s="135"/>
      <c r="D1275" s="38"/>
      <c r="E1275" s="83"/>
      <c r="F1275" s="70"/>
      <c r="G1275" s="71"/>
      <c r="H1275" s="72"/>
      <c r="I1275" s="72"/>
      <c r="J1275" s="72"/>
      <c r="K1275" s="72"/>
      <c r="L1275" s="72"/>
      <c r="M1275" s="72"/>
      <c r="N1275" s="73"/>
      <c r="O1275" s="73"/>
      <c r="P1275" s="73"/>
      <c r="Q1275" s="72"/>
      <c r="R1275" s="128"/>
      <c r="S1275" s="129"/>
      <c r="T1275" s="130"/>
      <c r="U1275" s="129"/>
      <c r="V1275" s="95"/>
      <c r="W1275" s="95"/>
      <c r="X1275" s="131"/>
      <c r="Y1275" s="132"/>
      <c r="Z1275" s="132"/>
      <c r="AA1275" s="95"/>
      <c r="AB1275" s="132"/>
      <c r="AC1275" s="104"/>
      <c r="AD1275" s="104"/>
      <c r="AE1275" s="132"/>
      <c r="AF1275" s="133"/>
      <c r="AG1275" s="132"/>
      <c r="AH1275" s="132"/>
      <c r="AI1275" s="133"/>
      <c r="AJ1275" s="132"/>
      <c r="AK1275" s="104"/>
      <c r="AL1275" s="104"/>
      <c r="AM1275" s="104"/>
      <c r="AN1275" s="132"/>
      <c r="AO1275" s="104"/>
      <c r="AP1275" s="104"/>
      <c r="AQ1275" s="104"/>
      <c r="AR1275" s="104"/>
      <c r="AS1275" s="104"/>
      <c r="AT1275" s="104"/>
      <c r="AU1275" s="104"/>
      <c r="AV1275" s="126"/>
      <c r="AW1275" s="104"/>
      <c r="AX1275" s="134"/>
      <c r="AY1275" s="134"/>
      <c r="AZ1275" s="134"/>
    </row>
    <row r="1276">
      <c r="B1276" s="135"/>
      <c r="D1276" s="38"/>
      <c r="E1276" s="83"/>
      <c r="F1276" s="70"/>
      <c r="G1276" s="71"/>
      <c r="H1276" s="72"/>
      <c r="I1276" s="72"/>
      <c r="J1276" s="72"/>
      <c r="K1276" s="72"/>
      <c r="L1276" s="72"/>
      <c r="M1276" s="72"/>
      <c r="N1276" s="73"/>
      <c r="O1276" s="73"/>
      <c r="P1276" s="73"/>
      <c r="Q1276" s="72"/>
      <c r="R1276" s="128"/>
      <c r="S1276" s="129"/>
      <c r="T1276" s="130"/>
      <c r="U1276" s="129"/>
      <c r="V1276" s="95"/>
      <c r="W1276" s="95"/>
      <c r="X1276" s="131"/>
      <c r="Y1276" s="132"/>
      <c r="Z1276" s="132"/>
      <c r="AA1276" s="95"/>
      <c r="AB1276" s="132"/>
      <c r="AC1276" s="104"/>
      <c r="AD1276" s="104"/>
      <c r="AE1276" s="132"/>
      <c r="AF1276" s="133"/>
      <c r="AG1276" s="132"/>
      <c r="AH1276" s="132"/>
      <c r="AI1276" s="133"/>
      <c r="AJ1276" s="132"/>
      <c r="AK1276" s="104"/>
      <c r="AL1276" s="104"/>
      <c r="AM1276" s="104"/>
      <c r="AN1276" s="132"/>
      <c r="AO1276" s="104"/>
      <c r="AP1276" s="104"/>
      <c r="AQ1276" s="104"/>
      <c r="AR1276" s="104"/>
      <c r="AS1276" s="104"/>
      <c r="AT1276" s="104"/>
      <c r="AU1276" s="104"/>
      <c r="AV1276" s="126"/>
      <c r="AW1276" s="104"/>
      <c r="AX1276" s="134"/>
      <c r="AY1276" s="134"/>
      <c r="AZ1276" s="134"/>
    </row>
    <row r="1277">
      <c r="B1277" s="135"/>
      <c r="D1277" s="38"/>
      <c r="E1277" s="83"/>
      <c r="F1277" s="70"/>
      <c r="G1277" s="71"/>
      <c r="H1277" s="72"/>
      <c r="I1277" s="72"/>
      <c r="J1277" s="72"/>
      <c r="K1277" s="72"/>
      <c r="L1277" s="72"/>
      <c r="M1277" s="72"/>
      <c r="N1277" s="73"/>
      <c r="O1277" s="73"/>
      <c r="P1277" s="73"/>
      <c r="Q1277" s="72"/>
      <c r="R1277" s="128"/>
      <c r="S1277" s="129"/>
      <c r="T1277" s="130"/>
      <c r="U1277" s="129"/>
      <c r="V1277" s="95"/>
      <c r="W1277" s="95"/>
      <c r="X1277" s="131"/>
      <c r="Y1277" s="132"/>
      <c r="Z1277" s="132"/>
      <c r="AA1277" s="95"/>
      <c r="AB1277" s="132"/>
      <c r="AC1277" s="104"/>
      <c r="AD1277" s="104"/>
      <c r="AE1277" s="132"/>
      <c r="AF1277" s="133"/>
      <c r="AG1277" s="132"/>
      <c r="AH1277" s="132"/>
      <c r="AI1277" s="133"/>
      <c r="AJ1277" s="132"/>
      <c r="AK1277" s="104"/>
      <c r="AL1277" s="104"/>
      <c r="AM1277" s="104"/>
      <c r="AN1277" s="132"/>
      <c r="AO1277" s="104"/>
      <c r="AP1277" s="104"/>
      <c r="AQ1277" s="104"/>
      <c r="AR1277" s="104"/>
      <c r="AS1277" s="104"/>
      <c r="AT1277" s="104"/>
      <c r="AU1277" s="104"/>
      <c r="AV1277" s="126"/>
      <c r="AW1277" s="104"/>
      <c r="AX1277" s="134"/>
      <c r="AY1277" s="134"/>
      <c r="AZ1277" s="134"/>
    </row>
    <row r="1278">
      <c r="B1278" s="135"/>
      <c r="D1278" s="38"/>
      <c r="E1278" s="83"/>
      <c r="F1278" s="70"/>
      <c r="G1278" s="71"/>
      <c r="H1278" s="72"/>
      <c r="I1278" s="72"/>
      <c r="J1278" s="72"/>
      <c r="K1278" s="72"/>
      <c r="L1278" s="72"/>
      <c r="M1278" s="72"/>
      <c r="N1278" s="73"/>
      <c r="O1278" s="73"/>
      <c r="P1278" s="73"/>
      <c r="Q1278" s="72"/>
      <c r="R1278" s="128"/>
      <c r="S1278" s="129"/>
      <c r="T1278" s="130"/>
      <c r="U1278" s="129"/>
      <c r="V1278" s="95"/>
      <c r="W1278" s="95"/>
      <c r="X1278" s="131"/>
      <c r="Y1278" s="132"/>
      <c r="Z1278" s="132"/>
      <c r="AA1278" s="95"/>
      <c r="AB1278" s="132"/>
      <c r="AC1278" s="104"/>
      <c r="AD1278" s="104"/>
      <c r="AE1278" s="132"/>
      <c r="AF1278" s="133"/>
      <c r="AG1278" s="132"/>
      <c r="AH1278" s="132"/>
      <c r="AI1278" s="133"/>
      <c r="AJ1278" s="132"/>
      <c r="AK1278" s="104"/>
      <c r="AL1278" s="104"/>
      <c r="AM1278" s="104"/>
      <c r="AN1278" s="132"/>
      <c r="AO1278" s="104"/>
      <c r="AP1278" s="104"/>
      <c r="AQ1278" s="104"/>
      <c r="AR1278" s="104"/>
      <c r="AS1278" s="104"/>
      <c r="AT1278" s="104"/>
      <c r="AU1278" s="104"/>
      <c r="AV1278" s="126"/>
      <c r="AW1278" s="104"/>
      <c r="AX1278" s="134"/>
      <c r="AY1278" s="134"/>
      <c r="AZ1278" s="134"/>
    </row>
    <row r="1279">
      <c r="B1279" s="135"/>
      <c r="D1279" s="38"/>
      <c r="E1279" s="83"/>
      <c r="F1279" s="70"/>
      <c r="G1279" s="71"/>
      <c r="H1279" s="72"/>
      <c r="I1279" s="72"/>
      <c r="J1279" s="72"/>
      <c r="K1279" s="72"/>
      <c r="L1279" s="72"/>
      <c r="M1279" s="72"/>
      <c r="N1279" s="73"/>
      <c r="O1279" s="73"/>
      <c r="P1279" s="73"/>
      <c r="Q1279" s="72"/>
      <c r="R1279" s="128"/>
      <c r="S1279" s="129"/>
      <c r="T1279" s="130"/>
      <c r="U1279" s="129"/>
      <c r="V1279" s="95"/>
      <c r="W1279" s="95"/>
      <c r="X1279" s="131"/>
      <c r="Y1279" s="132"/>
      <c r="Z1279" s="132"/>
      <c r="AA1279" s="95"/>
      <c r="AB1279" s="132"/>
      <c r="AC1279" s="104"/>
      <c r="AD1279" s="104"/>
      <c r="AE1279" s="132"/>
      <c r="AF1279" s="133"/>
      <c r="AG1279" s="132"/>
      <c r="AH1279" s="132"/>
      <c r="AI1279" s="133"/>
      <c r="AJ1279" s="132"/>
      <c r="AK1279" s="104"/>
      <c r="AL1279" s="104"/>
      <c r="AM1279" s="104"/>
      <c r="AN1279" s="132"/>
      <c r="AO1279" s="104"/>
      <c r="AP1279" s="104"/>
      <c r="AQ1279" s="104"/>
      <c r="AR1279" s="104"/>
      <c r="AS1279" s="104"/>
      <c r="AT1279" s="104"/>
      <c r="AU1279" s="104"/>
      <c r="AV1279" s="126"/>
      <c r="AW1279" s="104"/>
      <c r="AX1279" s="134"/>
      <c r="AY1279" s="134"/>
      <c r="AZ1279" s="134"/>
    </row>
    <row r="1280">
      <c r="B1280" s="135"/>
      <c r="D1280" s="38"/>
      <c r="E1280" s="83"/>
      <c r="F1280" s="70"/>
      <c r="G1280" s="71"/>
      <c r="H1280" s="72"/>
      <c r="I1280" s="72"/>
      <c r="J1280" s="72"/>
      <c r="K1280" s="72"/>
      <c r="L1280" s="72"/>
      <c r="M1280" s="72"/>
      <c r="N1280" s="73"/>
      <c r="O1280" s="73"/>
      <c r="P1280" s="73"/>
      <c r="Q1280" s="72"/>
      <c r="R1280" s="128"/>
      <c r="S1280" s="129"/>
      <c r="T1280" s="130"/>
      <c r="U1280" s="129"/>
      <c r="V1280" s="95"/>
      <c r="W1280" s="95"/>
      <c r="X1280" s="131"/>
      <c r="Y1280" s="132"/>
      <c r="Z1280" s="132"/>
      <c r="AA1280" s="95"/>
      <c r="AB1280" s="132"/>
      <c r="AC1280" s="104"/>
      <c r="AD1280" s="104"/>
      <c r="AE1280" s="132"/>
      <c r="AF1280" s="133"/>
      <c r="AG1280" s="132"/>
      <c r="AH1280" s="132"/>
      <c r="AI1280" s="133"/>
      <c r="AJ1280" s="132"/>
      <c r="AK1280" s="104"/>
      <c r="AL1280" s="104"/>
      <c r="AM1280" s="104"/>
      <c r="AN1280" s="132"/>
      <c r="AO1280" s="104"/>
      <c r="AP1280" s="104"/>
      <c r="AQ1280" s="104"/>
      <c r="AR1280" s="104"/>
      <c r="AS1280" s="104"/>
      <c r="AT1280" s="104"/>
      <c r="AU1280" s="104"/>
      <c r="AV1280" s="126"/>
      <c r="AW1280" s="104"/>
      <c r="AX1280" s="134"/>
      <c r="AY1280" s="134"/>
      <c r="AZ1280" s="134"/>
    </row>
    <row r="1281">
      <c r="B1281" s="135"/>
      <c r="D1281" s="38"/>
      <c r="E1281" s="83"/>
      <c r="F1281" s="70"/>
      <c r="G1281" s="71"/>
      <c r="H1281" s="72"/>
      <c r="I1281" s="72"/>
      <c r="J1281" s="72"/>
      <c r="K1281" s="72"/>
      <c r="L1281" s="72"/>
      <c r="M1281" s="72"/>
      <c r="N1281" s="73"/>
      <c r="O1281" s="73"/>
      <c r="P1281" s="73"/>
      <c r="Q1281" s="72"/>
      <c r="R1281" s="128"/>
      <c r="S1281" s="129"/>
      <c r="T1281" s="130"/>
      <c r="U1281" s="129"/>
      <c r="V1281" s="95"/>
      <c r="W1281" s="95"/>
      <c r="X1281" s="131"/>
      <c r="Y1281" s="132"/>
      <c r="Z1281" s="132"/>
      <c r="AA1281" s="95"/>
      <c r="AB1281" s="132"/>
      <c r="AC1281" s="104"/>
      <c r="AD1281" s="104"/>
      <c r="AE1281" s="132"/>
      <c r="AF1281" s="133"/>
      <c r="AG1281" s="132"/>
      <c r="AH1281" s="132"/>
      <c r="AI1281" s="133"/>
      <c r="AJ1281" s="132"/>
      <c r="AK1281" s="104"/>
      <c r="AL1281" s="104"/>
      <c r="AM1281" s="104"/>
      <c r="AN1281" s="132"/>
      <c r="AO1281" s="104"/>
      <c r="AP1281" s="104"/>
      <c r="AQ1281" s="104"/>
      <c r="AR1281" s="104"/>
      <c r="AS1281" s="104"/>
      <c r="AT1281" s="104"/>
      <c r="AU1281" s="104"/>
      <c r="AV1281" s="126"/>
      <c r="AW1281" s="104"/>
      <c r="AX1281" s="134"/>
      <c r="AY1281" s="134"/>
      <c r="AZ1281" s="134"/>
    </row>
    <row r="1282">
      <c r="B1282" s="135"/>
      <c r="D1282" s="38"/>
      <c r="E1282" s="83"/>
      <c r="F1282" s="70"/>
      <c r="G1282" s="71"/>
      <c r="H1282" s="72"/>
      <c r="I1282" s="72"/>
      <c r="J1282" s="72"/>
      <c r="K1282" s="72"/>
      <c r="L1282" s="72"/>
      <c r="M1282" s="72"/>
      <c r="N1282" s="73"/>
      <c r="O1282" s="73"/>
      <c r="P1282" s="73"/>
      <c r="Q1282" s="72"/>
      <c r="R1282" s="128"/>
      <c r="S1282" s="129"/>
      <c r="T1282" s="130"/>
      <c r="U1282" s="129"/>
      <c r="V1282" s="95"/>
      <c r="W1282" s="95"/>
      <c r="X1282" s="131"/>
      <c r="Y1282" s="132"/>
      <c r="Z1282" s="132"/>
      <c r="AA1282" s="95"/>
      <c r="AB1282" s="132"/>
      <c r="AC1282" s="104"/>
      <c r="AD1282" s="104"/>
      <c r="AE1282" s="132"/>
      <c r="AF1282" s="133"/>
      <c r="AG1282" s="132"/>
      <c r="AH1282" s="132"/>
      <c r="AI1282" s="133"/>
      <c r="AJ1282" s="132"/>
      <c r="AK1282" s="104"/>
      <c r="AL1282" s="104"/>
      <c r="AM1282" s="104"/>
      <c r="AN1282" s="132"/>
      <c r="AO1282" s="104"/>
      <c r="AP1282" s="104"/>
      <c r="AQ1282" s="104"/>
      <c r="AR1282" s="104"/>
      <c r="AS1282" s="104"/>
      <c r="AT1282" s="104"/>
      <c r="AU1282" s="104"/>
      <c r="AV1282" s="126"/>
      <c r="AW1282" s="104"/>
      <c r="AX1282" s="134"/>
      <c r="AY1282" s="134"/>
      <c r="AZ1282" s="134"/>
    </row>
    <row r="1283">
      <c r="B1283" s="135"/>
      <c r="D1283" s="38"/>
      <c r="E1283" s="83"/>
      <c r="F1283" s="70"/>
      <c r="G1283" s="71"/>
      <c r="H1283" s="72"/>
      <c r="I1283" s="72"/>
      <c r="J1283" s="72"/>
      <c r="K1283" s="72"/>
      <c r="L1283" s="72"/>
      <c r="M1283" s="72"/>
      <c r="N1283" s="73"/>
      <c r="O1283" s="73"/>
      <c r="P1283" s="73"/>
      <c r="Q1283" s="72"/>
      <c r="R1283" s="128"/>
      <c r="S1283" s="129"/>
      <c r="T1283" s="130"/>
      <c r="U1283" s="129"/>
      <c r="V1283" s="95"/>
      <c r="W1283" s="95"/>
      <c r="X1283" s="131"/>
      <c r="Y1283" s="132"/>
      <c r="Z1283" s="132"/>
      <c r="AA1283" s="95"/>
      <c r="AB1283" s="132"/>
      <c r="AC1283" s="104"/>
      <c r="AD1283" s="104"/>
      <c r="AE1283" s="132"/>
      <c r="AF1283" s="133"/>
      <c r="AG1283" s="132"/>
      <c r="AH1283" s="132"/>
      <c r="AI1283" s="133"/>
      <c r="AJ1283" s="132"/>
      <c r="AK1283" s="104"/>
      <c r="AL1283" s="104"/>
      <c r="AM1283" s="104"/>
      <c r="AN1283" s="132"/>
      <c r="AO1283" s="104"/>
      <c r="AP1283" s="104"/>
      <c r="AQ1283" s="104"/>
      <c r="AR1283" s="104"/>
      <c r="AS1283" s="104"/>
      <c r="AT1283" s="104"/>
      <c r="AU1283" s="104"/>
      <c r="AV1283" s="126"/>
      <c r="AW1283" s="104"/>
      <c r="AX1283" s="134"/>
      <c r="AY1283" s="134"/>
      <c r="AZ1283" s="134"/>
    </row>
    <row r="1284">
      <c r="B1284" s="135"/>
      <c r="D1284" s="38"/>
      <c r="E1284" s="83"/>
      <c r="F1284" s="70"/>
      <c r="G1284" s="71"/>
      <c r="H1284" s="72"/>
      <c r="I1284" s="72"/>
      <c r="J1284" s="72"/>
      <c r="K1284" s="72"/>
      <c r="L1284" s="72"/>
      <c r="M1284" s="72"/>
      <c r="N1284" s="73"/>
      <c r="O1284" s="73"/>
      <c r="P1284" s="73"/>
      <c r="Q1284" s="72"/>
      <c r="R1284" s="128"/>
      <c r="S1284" s="129"/>
      <c r="T1284" s="130"/>
      <c r="U1284" s="129"/>
      <c r="V1284" s="95"/>
      <c r="W1284" s="95"/>
      <c r="X1284" s="131"/>
      <c r="Y1284" s="132"/>
      <c r="Z1284" s="132"/>
      <c r="AA1284" s="95"/>
      <c r="AB1284" s="132"/>
      <c r="AC1284" s="104"/>
      <c r="AD1284" s="104"/>
      <c r="AE1284" s="132"/>
      <c r="AF1284" s="133"/>
      <c r="AG1284" s="132"/>
      <c r="AH1284" s="132"/>
      <c r="AI1284" s="133"/>
      <c r="AJ1284" s="132"/>
      <c r="AK1284" s="104"/>
      <c r="AL1284" s="104"/>
      <c r="AM1284" s="104"/>
      <c r="AN1284" s="132"/>
      <c r="AO1284" s="104"/>
      <c r="AP1284" s="104"/>
      <c r="AQ1284" s="104"/>
      <c r="AR1284" s="104"/>
      <c r="AS1284" s="104"/>
      <c r="AT1284" s="104"/>
      <c r="AU1284" s="104"/>
      <c r="AV1284" s="126"/>
      <c r="AW1284" s="104"/>
      <c r="AX1284" s="134"/>
      <c r="AY1284" s="134"/>
      <c r="AZ1284" s="134"/>
    </row>
    <row r="1285">
      <c r="B1285" s="135"/>
      <c r="D1285" s="38"/>
      <c r="E1285" s="83"/>
      <c r="F1285" s="70"/>
      <c r="G1285" s="71"/>
      <c r="H1285" s="72"/>
      <c r="I1285" s="72"/>
      <c r="J1285" s="72"/>
      <c r="K1285" s="72"/>
      <c r="L1285" s="72"/>
      <c r="M1285" s="72"/>
      <c r="N1285" s="73"/>
      <c r="O1285" s="73"/>
      <c r="P1285" s="73"/>
      <c r="Q1285" s="72"/>
      <c r="R1285" s="128"/>
      <c r="S1285" s="129"/>
      <c r="T1285" s="130"/>
      <c r="U1285" s="129"/>
      <c r="V1285" s="95"/>
      <c r="W1285" s="95"/>
      <c r="X1285" s="131"/>
      <c r="Y1285" s="132"/>
      <c r="Z1285" s="132"/>
      <c r="AA1285" s="95"/>
      <c r="AB1285" s="132"/>
      <c r="AC1285" s="104"/>
      <c r="AD1285" s="104"/>
      <c r="AE1285" s="132"/>
      <c r="AF1285" s="133"/>
      <c r="AG1285" s="132"/>
      <c r="AH1285" s="132"/>
      <c r="AI1285" s="133"/>
      <c r="AJ1285" s="132"/>
      <c r="AK1285" s="104"/>
      <c r="AL1285" s="104"/>
      <c r="AM1285" s="104"/>
      <c r="AN1285" s="132"/>
      <c r="AO1285" s="104"/>
      <c r="AP1285" s="104"/>
      <c r="AQ1285" s="104"/>
      <c r="AR1285" s="104"/>
      <c r="AS1285" s="104"/>
      <c r="AT1285" s="104"/>
      <c r="AU1285" s="104"/>
      <c r="AV1285" s="126"/>
      <c r="AW1285" s="104"/>
      <c r="AX1285" s="134"/>
      <c r="AY1285" s="134"/>
      <c r="AZ1285" s="134"/>
    </row>
    <row r="1286">
      <c r="B1286" s="135"/>
      <c r="D1286" s="38"/>
      <c r="E1286" s="83"/>
      <c r="F1286" s="70"/>
      <c r="G1286" s="71"/>
      <c r="H1286" s="72"/>
      <c r="I1286" s="72"/>
      <c r="J1286" s="72"/>
      <c r="K1286" s="72"/>
      <c r="L1286" s="72"/>
      <c r="M1286" s="72"/>
      <c r="N1286" s="73"/>
      <c r="O1286" s="73"/>
      <c r="P1286" s="73"/>
      <c r="Q1286" s="72"/>
      <c r="R1286" s="128"/>
      <c r="S1286" s="129"/>
      <c r="T1286" s="130"/>
      <c r="U1286" s="129"/>
      <c r="V1286" s="95"/>
      <c r="W1286" s="95"/>
      <c r="X1286" s="131"/>
      <c r="Y1286" s="132"/>
      <c r="Z1286" s="132"/>
      <c r="AA1286" s="95"/>
      <c r="AB1286" s="132"/>
      <c r="AC1286" s="104"/>
      <c r="AD1286" s="104"/>
      <c r="AE1286" s="132"/>
      <c r="AF1286" s="133"/>
      <c r="AG1286" s="132"/>
      <c r="AH1286" s="132"/>
      <c r="AI1286" s="133"/>
      <c r="AJ1286" s="132"/>
      <c r="AK1286" s="104"/>
      <c r="AL1286" s="104"/>
      <c r="AM1286" s="104"/>
      <c r="AN1286" s="132"/>
      <c r="AO1286" s="104"/>
      <c r="AP1286" s="104"/>
      <c r="AQ1286" s="104"/>
      <c r="AR1286" s="104"/>
      <c r="AS1286" s="104"/>
      <c r="AT1286" s="104"/>
      <c r="AU1286" s="104"/>
      <c r="AV1286" s="126"/>
      <c r="AW1286" s="104"/>
      <c r="AX1286" s="134"/>
      <c r="AY1286" s="134"/>
      <c r="AZ1286" s="134"/>
    </row>
    <row r="1287">
      <c r="B1287" s="135"/>
      <c r="D1287" s="38"/>
      <c r="E1287" s="83"/>
      <c r="F1287" s="70"/>
      <c r="G1287" s="71"/>
      <c r="H1287" s="72"/>
      <c r="I1287" s="72"/>
      <c r="J1287" s="72"/>
      <c r="K1287" s="72"/>
      <c r="L1287" s="72"/>
      <c r="M1287" s="72"/>
      <c r="N1287" s="73"/>
      <c r="O1287" s="73"/>
      <c r="P1287" s="73"/>
      <c r="Q1287" s="72"/>
      <c r="R1287" s="128"/>
      <c r="S1287" s="129"/>
      <c r="T1287" s="130"/>
      <c r="U1287" s="129"/>
      <c r="V1287" s="95"/>
      <c r="W1287" s="95"/>
      <c r="X1287" s="131"/>
      <c r="Y1287" s="132"/>
      <c r="Z1287" s="132"/>
      <c r="AA1287" s="95"/>
      <c r="AB1287" s="132"/>
      <c r="AC1287" s="104"/>
      <c r="AD1287" s="104"/>
      <c r="AE1287" s="132"/>
      <c r="AF1287" s="133"/>
      <c r="AG1287" s="132"/>
      <c r="AH1287" s="132"/>
      <c r="AI1287" s="133"/>
      <c r="AJ1287" s="132"/>
      <c r="AK1287" s="104"/>
      <c r="AL1287" s="104"/>
      <c r="AM1287" s="104"/>
      <c r="AN1287" s="132"/>
      <c r="AO1287" s="104"/>
      <c r="AP1287" s="104"/>
      <c r="AQ1287" s="104"/>
      <c r="AR1287" s="104"/>
      <c r="AS1287" s="104"/>
      <c r="AT1287" s="104"/>
      <c r="AU1287" s="104"/>
      <c r="AV1287" s="126"/>
      <c r="AW1287" s="104"/>
      <c r="AX1287" s="134"/>
      <c r="AY1287" s="134"/>
      <c r="AZ1287" s="134"/>
    </row>
    <row r="1288">
      <c r="B1288" s="135"/>
      <c r="D1288" s="38"/>
      <c r="E1288" s="83"/>
      <c r="F1288" s="70"/>
      <c r="G1288" s="71"/>
      <c r="H1288" s="72"/>
      <c r="I1288" s="72"/>
      <c r="J1288" s="72"/>
      <c r="K1288" s="72"/>
      <c r="L1288" s="72"/>
      <c r="M1288" s="72"/>
      <c r="N1288" s="73"/>
      <c r="O1288" s="73"/>
      <c r="P1288" s="73"/>
      <c r="Q1288" s="72"/>
      <c r="R1288" s="128"/>
      <c r="S1288" s="129"/>
      <c r="T1288" s="130"/>
      <c r="U1288" s="129"/>
      <c r="V1288" s="95"/>
      <c r="W1288" s="95"/>
      <c r="X1288" s="131"/>
      <c r="Y1288" s="132"/>
      <c r="Z1288" s="132"/>
      <c r="AA1288" s="95"/>
      <c r="AB1288" s="132"/>
      <c r="AC1288" s="104"/>
      <c r="AD1288" s="104"/>
      <c r="AE1288" s="132"/>
      <c r="AF1288" s="133"/>
      <c r="AG1288" s="132"/>
      <c r="AH1288" s="132"/>
      <c r="AI1288" s="133"/>
      <c r="AJ1288" s="132"/>
      <c r="AK1288" s="104"/>
      <c r="AL1288" s="104"/>
      <c r="AM1288" s="104"/>
      <c r="AN1288" s="132"/>
      <c r="AO1288" s="104"/>
      <c r="AP1288" s="104"/>
      <c r="AQ1288" s="104"/>
      <c r="AR1288" s="104"/>
      <c r="AS1288" s="104"/>
      <c r="AT1288" s="104"/>
      <c r="AU1288" s="104"/>
      <c r="AV1288" s="126"/>
      <c r="AW1288" s="104"/>
      <c r="AX1288" s="134"/>
      <c r="AY1288" s="134"/>
      <c r="AZ1288" s="134"/>
    </row>
    <row r="1289">
      <c r="B1289" s="135"/>
      <c r="D1289" s="38"/>
      <c r="E1289" s="83"/>
      <c r="F1289" s="70"/>
      <c r="G1289" s="71"/>
      <c r="H1289" s="72"/>
      <c r="I1289" s="72"/>
      <c r="J1289" s="72"/>
      <c r="K1289" s="72"/>
      <c r="L1289" s="72"/>
      <c r="M1289" s="72"/>
      <c r="N1289" s="73"/>
      <c r="O1289" s="73"/>
      <c r="P1289" s="73"/>
      <c r="Q1289" s="72"/>
      <c r="R1289" s="128"/>
      <c r="S1289" s="129"/>
      <c r="T1289" s="130"/>
      <c r="U1289" s="129"/>
      <c r="V1289" s="95"/>
      <c r="W1289" s="95"/>
      <c r="X1289" s="131"/>
      <c r="Y1289" s="132"/>
      <c r="Z1289" s="132"/>
      <c r="AA1289" s="95"/>
      <c r="AB1289" s="132"/>
      <c r="AC1289" s="104"/>
      <c r="AD1289" s="104"/>
      <c r="AE1289" s="132"/>
      <c r="AF1289" s="133"/>
      <c r="AG1289" s="132"/>
      <c r="AH1289" s="132"/>
      <c r="AI1289" s="133"/>
      <c r="AJ1289" s="132"/>
      <c r="AK1289" s="104"/>
      <c r="AL1289" s="104"/>
      <c r="AM1289" s="104"/>
      <c r="AN1289" s="132"/>
      <c r="AO1289" s="104"/>
      <c r="AP1289" s="104"/>
      <c r="AQ1289" s="104"/>
      <c r="AR1289" s="104"/>
      <c r="AS1289" s="104"/>
      <c r="AT1289" s="104"/>
      <c r="AU1289" s="104"/>
      <c r="AV1289" s="126"/>
      <c r="AW1289" s="104"/>
      <c r="AX1289" s="134"/>
      <c r="AY1289" s="134"/>
      <c r="AZ1289" s="134"/>
    </row>
    <row r="1290">
      <c r="B1290" s="135"/>
      <c r="D1290" s="38"/>
      <c r="E1290" s="83"/>
      <c r="F1290" s="70"/>
      <c r="G1290" s="71"/>
      <c r="H1290" s="72"/>
      <c r="I1290" s="72"/>
      <c r="J1290" s="72"/>
      <c r="K1290" s="72"/>
      <c r="L1290" s="72"/>
      <c r="M1290" s="72"/>
      <c r="N1290" s="73"/>
      <c r="O1290" s="73"/>
      <c r="P1290" s="73"/>
      <c r="Q1290" s="72"/>
      <c r="R1290" s="128"/>
      <c r="S1290" s="129"/>
      <c r="T1290" s="130"/>
      <c r="U1290" s="129"/>
      <c r="V1290" s="95"/>
      <c r="W1290" s="95"/>
      <c r="X1290" s="131"/>
      <c r="Y1290" s="132"/>
      <c r="Z1290" s="132"/>
      <c r="AA1290" s="95"/>
      <c r="AB1290" s="132"/>
      <c r="AC1290" s="104"/>
      <c r="AD1290" s="104"/>
      <c r="AE1290" s="132"/>
      <c r="AF1290" s="133"/>
      <c r="AG1290" s="132"/>
      <c r="AH1290" s="132"/>
      <c r="AI1290" s="133"/>
      <c r="AJ1290" s="132"/>
      <c r="AK1290" s="104"/>
      <c r="AL1290" s="104"/>
      <c r="AM1290" s="104"/>
      <c r="AN1290" s="132"/>
      <c r="AO1290" s="104"/>
      <c r="AP1290" s="104"/>
      <c r="AQ1290" s="104"/>
      <c r="AR1290" s="104"/>
      <c r="AS1290" s="104"/>
      <c r="AT1290" s="104"/>
      <c r="AU1290" s="104"/>
      <c r="AV1290" s="126"/>
      <c r="AW1290" s="104"/>
      <c r="AX1290" s="134"/>
      <c r="AY1290" s="134"/>
      <c r="AZ1290" s="134"/>
    </row>
    <row r="1291">
      <c r="B1291" s="135"/>
      <c r="D1291" s="38"/>
      <c r="E1291" s="83"/>
      <c r="F1291" s="70"/>
      <c r="G1291" s="71"/>
      <c r="H1291" s="72"/>
      <c r="I1291" s="72"/>
      <c r="J1291" s="72"/>
      <c r="K1291" s="72"/>
      <c r="L1291" s="72"/>
      <c r="M1291" s="72"/>
      <c r="N1291" s="73"/>
      <c r="O1291" s="73"/>
      <c r="P1291" s="73"/>
      <c r="Q1291" s="72"/>
      <c r="R1291" s="128"/>
      <c r="S1291" s="129"/>
      <c r="T1291" s="130"/>
      <c r="U1291" s="129"/>
      <c r="V1291" s="95"/>
      <c r="W1291" s="95"/>
      <c r="X1291" s="131"/>
      <c r="Y1291" s="132"/>
      <c r="Z1291" s="132"/>
      <c r="AA1291" s="95"/>
      <c r="AB1291" s="132"/>
      <c r="AC1291" s="104"/>
      <c r="AD1291" s="104"/>
      <c r="AE1291" s="132"/>
      <c r="AF1291" s="133"/>
      <c r="AG1291" s="132"/>
      <c r="AH1291" s="132"/>
      <c r="AI1291" s="133"/>
      <c r="AJ1291" s="132"/>
      <c r="AK1291" s="104"/>
      <c r="AL1291" s="104"/>
      <c r="AM1291" s="104"/>
      <c r="AN1291" s="132"/>
      <c r="AO1291" s="104"/>
      <c r="AP1291" s="104"/>
      <c r="AQ1291" s="104"/>
      <c r="AR1291" s="104"/>
      <c r="AS1291" s="104"/>
      <c r="AT1291" s="104"/>
      <c r="AU1291" s="104"/>
      <c r="AV1291" s="126"/>
      <c r="AW1291" s="104"/>
      <c r="AX1291" s="134"/>
      <c r="AY1291" s="134"/>
      <c r="AZ1291" s="134"/>
    </row>
    <row r="1292">
      <c r="B1292" s="135"/>
      <c r="D1292" s="38"/>
      <c r="E1292" s="83"/>
      <c r="F1292" s="70"/>
      <c r="G1292" s="71"/>
      <c r="H1292" s="72"/>
      <c r="I1292" s="72"/>
      <c r="J1292" s="72"/>
      <c r="K1292" s="72"/>
      <c r="L1292" s="72"/>
      <c r="M1292" s="72"/>
      <c r="N1292" s="73"/>
      <c r="O1292" s="73"/>
      <c r="P1292" s="73"/>
      <c r="Q1292" s="72"/>
      <c r="R1292" s="128"/>
      <c r="S1292" s="129"/>
      <c r="T1292" s="130"/>
      <c r="U1292" s="129"/>
      <c r="V1292" s="95"/>
      <c r="W1292" s="95"/>
      <c r="X1292" s="131"/>
      <c r="Y1292" s="132"/>
      <c r="Z1292" s="132"/>
      <c r="AA1292" s="95"/>
      <c r="AB1292" s="132"/>
      <c r="AC1292" s="104"/>
      <c r="AD1292" s="104"/>
      <c r="AE1292" s="132"/>
      <c r="AF1292" s="133"/>
      <c r="AG1292" s="132"/>
      <c r="AH1292" s="132"/>
      <c r="AI1292" s="133"/>
      <c r="AJ1292" s="132"/>
      <c r="AK1292" s="104"/>
      <c r="AL1292" s="104"/>
      <c r="AM1292" s="104"/>
      <c r="AN1292" s="132"/>
      <c r="AO1292" s="104"/>
      <c r="AP1292" s="104"/>
      <c r="AQ1292" s="104"/>
      <c r="AR1292" s="104"/>
      <c r="AS1292" s="104"/>
      <c r="AT1292" s="104"/>
      <c r="AU1292" s="104"/>
      <c r="AV1292" s="126"/>
      <c r="AW1292" s="104"/>
      <c r="AX1292" s="134"/>
      <c r="AY1292" s="134"/>
      <c r="AZ1292" s="134"/>
    </row>
    <row r="1293">
      <c r="B1293" s="135"/>
      <c r="D1293" s="38"/>
      <c r="E1293" s="83"/>
      <c r="F1293" s="70"/>
      <c r="G1293" s="71"/>
      <c r="H1293" s="72"/>
      <c r="I1293" s="72"/>
      <c r="J1293" s="72"/>
      <c r="K1293" s="72"/>
      <c r="L1293" s="72"/>
      <c r="M1293" s="72"/>
      <c r="N1293" s="73"/>
      <c r="O1293" s="73"/>
      <c r="P1293" s="73"/>
      <c r="Q1293" s="72"/>
      <c r="R1293" s="128"/>
      <c r="S1293" s="129"/>
      <c r="T1293" s="130"/>
      <c r="U1293" s="129"/>
      <c r="V1293" s="95"/>
      <c r="W1293" s="95"/>
      <c r="X1293" s="131"/>
      <c r="Y1293" s="132"/>
      <c r="Z1293" s="132"/>
      <c r="AA1293" s="95"/>
      <c r="AB1293" s="132"/>
      <c r="AC1293" s="104"/>
      <c r="AD1293" s="104"/>
      <c r="AE1293" s="132"/>
      <c r="AF1293" s="133"/>
      <c r="AG1293" s="132"/>
      <c r="AH1293" s="132"/>
      <c r="AI1293" s="133"/>
      <c r="AJ1293" s="132"/>
      <c r="AK1293" s="104"/>
      <c r="AL1293" s="104"/>
      <c r="AM1293" s="104"/>
      <c r="AN1293" s="132"/>
      <c r="AO1293" s="104"/>
      <c r="AP1293" s="104"/>
      <c r="AQ1293" s="104"/>
      <c r="AR1293" s="104"/>
      <c r="AS1293" s="104"/>
      <c r="AT1293" s="104"/>
      <c r="AU1293" s="104"/>
      <c r="AV1293" s="126"/>
      <c r="AW1293" s="104"/>
      <c r="AX1293" s="134"/>
      <c r="AY1293" s="134"/>
      <c r="AZ1293" s="134"/>
    </row>
    <row r="1294">
      <c r="B1294" s="135"/>
      <c r="D1294" s="38"/>
      <c r="E1294" s="83"/>
      <c r="F1294" s="70"/>
      <c r="G1294" s="71"/>
      <c r="H1294" s="72"/>
      <c r="I1294" s="72"/>
      <c r="J1294" s="72"/>
      <c r="K1294" s="72"/>
      <c r="L1294" s="72"/>
      <c r="M1294" s="72"/>
      <c r="N1294" s="73"/>
      <c r="O1294" s="73"/>
      <c r="P1294" s="73"/>
      <c r="Q1294" s="72"/>
      <c r="R1294" s="128"/>
      <c r="S1294" s="129"/>
      <c r="T1294" s="130"/>
      <c r="U1294" s="129"/>
      <c r="V1294" s="95"/>
      <c r="W1294" s="95"/>
      <c r="X1294" s="131"/>
      <c r="Y1294" s="132"/>
      <c r="Z1294" s="132"/>
      <c r="AA1294" s="95"/>
      <c r="AB1294" s="132"/>
      <c r="AC1294" s="104"/>
      <c r="AD1294" s="104"/>
      <c r="AE1294" s="132"/>
      <c r="AF1294" s="133"/>
      <c r="AG1294" s="132"/>
      <c r="AH1294" s="132"/>
      <c r="AI1294" s="133"/>
      <c r="AJ1294" s="132"/>
      <c r="AK1294" s="104"/>
      <c r="AL1294" s="104"/>
      <c r="AM1294" s="104"/>
      <c r="AN1294" s="132"/>
      <c r="AO1294" s="104"/>
      <c r="AP1294" s="104"/>
      <c r="AQ1294" s="104"/>
      <c r="AR1294" s="104"/>
      <c r="AS1294" s="104"/>
      <c r="AT1294" s="104"/>
      <c r="AU1294" s="104"/>
      <c r="AV1294" s="126"/>
      <c r="AW1294" s="104"/>
      <c r="AX1294" s="134"/>
      <c r="AY1294" s="134"/>
      <c r="AZ1294" s="134"/>
    </row>
    <row r="1295">
      <c r="B1295" s="135"/>
      <c r="D1295" s="38"/>
      <c r="E1295" s="83"/>
      <c r="F1295" s="70"/>
      <c r="G1295" s="71"/>
      <c r="H1295" s="72"/>
      <c r="I1295" s="72"/>
      <c r="J1295" s="72"/>
      <c r="K1295" s="72"/>
      <c r="L1295" s="72"/>
      <c r="M1295" s="72"/>
      <c r="N1295" s="73"/>
      <c r="O1295" s="73"/>
      <c r="P1295" s="73"/>
      <c r="Q1295" s="72"/>
      <c r="R1295" s="128"/>
      <c r="S1295" s="129"/>
      <c r="T1295" s="130"/>
      <c r="U1295" s="129"/>
      <c r="V1295" s="95"/>
      <c r="W1295" s="95"/>
      <c r="X1295" s="131"/>
      <c r="Y1295" s="132"/>
      <c r="Z1295" s="132"/>
      <c r="AA1295" s="95"/>
      <c r="AB1295" s="132"/>
      <c r="AC1295" s="104"/>
      <c r="AD1295" s="104"/>
      <c r="AE1295" s="132"/>
      <c r="AF1295" s="133"/>
      <c r="AG1295" s="132"/>
      <c r="AH1295" s="132"/>
      <c r="AI1295" s="133"/>
      <c r="AJ1295" s="132"/>
      <c r="AK1295" s="104"/>
      <c r="AL1295" s="104"/>
      <c r="AM1295" s="104"/>
      <c r="AN1295" s="132"/>
      <c r="AO1295" s="104"/>
      <c r="AP1295" s="104"/>
      <c r="AQ1295" s="104"/>
      <c r="AR1295" s="104"/>
      <c r="AS1295" s="104"/>
      <c r="AT1295" s="104"/>
      <c r="AU1295" s="104"/>
      <c r="AV1295" s="126"/>
      <c r="AW1295" s="104"/>
      <c r="AX1295" s="134"/>
      <c r="AY1295" s="134"/>
      <c r="AZ1295" s="134"/>
    </row>
    <row r="1296">
      <c r="B1296" s="135"/>
      <c r="D1296" s="38"/>
      <c r="E1296" s="83"/>
      <c r="F1296" s="70"/>
      <c r="G1296" s="71"/>
      <c r="H1296" s="72"/>
      <c r="I1296" s="72"/>
      <c r="J1296" s="72"/>
      <c r="K1296" s="72"/>
      <c r="L1296" s="72"/>
      <c r="M1296" s="72"/>
      <c r="N1296" s="73"/>
      <c r="O1296" s="73"/>
      <c r="P1296" s="73"/>
      <c r="Q1296" s="72"/>
      <c r="R1296" s="128"/>
      <c r="S1296" s="129"/>
      <c r="T1296" s="130"/>
      <c r="U1296" s="129"/>
      <c r="V1296" s="95"/>
      <c r="W1296" s="95"/>
      <c r="X1296" s="131"/>
      <c r="Y1296" s="132"/>
      <c r="Z1296" s="132"/>
      <c r="AA1296" s="95"/>
      <c r="AB1296" s="132"/>
      <c r="AC1296" s="104"/>
      <c r="AD1296" s="104"/>
      <c r="AE1296" s="132"/>
      <c r="AF1296" s="133"/>
      <c r="AG1296" s="132"/>
      <c r="AH1296" s="132"/>
      <c r="AI1296" s="133"/>
      <c r="AJ1296" s="132"/>
      <c r="AK1296" s="104"/>
      <c r="AL1296" s="104"/>
      <c r="AM1296" s="104"/>
      <c r="AN1296" s="132"/>
      <c r="AO1296" s="104"/>
      <c r="AP1296" s="104"/>
      <c r="AQ1296" s="104"/>
      <c r="AR1296" s="104"/>
      <c r="AS1296" s="104"/>
      <c r="AT1296" s="104"/>
      <c r="AU1296" s="104"/>
      <c r="AV1296" s="126"/>
      <c r="AW1296" s="104"/>
      <c r="AX1296" s="134"/>
      <c r="AY1296" s="134"/>
      <c r="AZ1296" s="134"/>
    </row>
    <row r="1297">
      <c r="B1297" s="135"/>
      <c r="D1297" s="38"/>
      <c r="E1297" s="83"/>
      <c r="F1297" s="70"/>
      <c r="G1297" s="71"/>
      <c r="H1297" s="72"/>
      <c r="I1297" s="72"/>
      <c r="J1297" s="72"/>
      <c r="K1297" s="72"/>
      <c r="L1297" s="72"/>
      <c r="M1297" s="72"/>
      <c r="N1297" s="73"/>
      <c r="O1297" s="73"/>
      <c r="P1297" s="73"/>
      <c r="Q1297" s="72"/>
      <c r="R1297" s="128"/>
      <c r="S1297" s="129"/>
      <c r="T1297" s="130"/>
      <c r="U1297" s="129"/>
      <c r="V1297" s="95"/>
      <c r="W1297" s="95"/>
      <c r="X1297" s="131"/>
      <c r="Y1297" s="132"/>
      <c r="Z1297" s="132"/>
      <c r="AA1297" s="95"/>
      <c r="AB1297" s="132"/>
      <c r="AC1297" s="104"/>
      <c r="AD1297" s="104"/>
      <c r="AE1297" s="132"/>
      <c r="AF1297" s="133"/>
      <c r="AG1297" s="132"/>
      <c r="AH1297" s="132"/>
      <c r="AI1297" s="133"/>
      <c r="AJ1297" s="132"/>
      <c r="AK1297" s="104"/>
      <c r="AL1297" s="104"/>
      <c r="AM1297" s="104"/>
      <c r="AN1297" s="132"/>
      <c r="AO1297" s="104"/>
      <c r="AP1297" s="104"/>
      <c r="AQ1297" s="104"/>
      <c r="AR1297" s="104"/>
      <c r="AS1297" s="104"/>
      <c r="AT1297" s="104"/>
      <c r="AU1297" s="104"/>
      <c r="AV1297" s="126"/>
      <c r="AW1297" s="104"/>
      <c r="AX1297" s="134"/>
      <c r="AY1297" s="134"/>
      <c r="AZ1297" s="134"/>
    </row>
    <row r="1298">
      <c r="B1298" s="135"/>
      <c r="D1298" s="38"/>
      <c r="E1298" s="83"/>
      <c r="F1298" s="70"/>
      <c r="G1298" s="71"/>
      <c r="H1298" s="72"/>
      <c r="I1298" s="72"/>
      <c r="J1298" s="72"/>
      <c r="K1298" s="72"/>
      <c r="L1298" s="72"/>
      <c r="M1298" s="72"/>
      <c r="N1298" s="73"/>
      <c r="O1298" s="73"/>
      <c r="P1298" s="73"/>
      <c r="Q1298" s="72"/>
      <c r="R1298" s="128"/>
      <c r="S1298" s="129"/>
      <c r="T1298" s="130"/>
      <c r="U1298" s="129"/>
      <c r="V1298" s="95"/>
      <c r="W1298" s="95"/>
      <c r="X1298" s="131"/>
      <c r="Y1298" s="132"/>
      <c r="Z1298" s="132"/>
      <c r="AA1298" s="95"/>
      <c r="AB1298" s="132"/>
      <c r="AC1298" s="104"/>
      <c r="AD1298" s="104"/>
      <c r="AE1298" s="132"/>
      <c r="AF1298" s="133"/>
      <c r="AG1298" s="132"/>
      <c r="AH1298" s="132"/>
      <c r="AI1298" s="133"/>
      <c r="AJ1298" s="132"/>
      <c r="AK1298" s="104"/>
      <c r="AL1298" s="104"/>
      <c r="AM1298" s="104"/>
      <c r="AN1298" s="132"/>
      <c r="AO1298" s="104"/>
      <c r="AP1298" s="104"/>
      <c r="AQ1298" s="104"/>
      <c r="AR1298" s="104"/>
      <c r="AS1298" s="104"/>
      <c r="AT1298" s="104"/>
      <c r="AU1298" s="104"/>
      <c r="AV1298" s="126"/>
      <c r="AW1298" s="104"/>
      <c r="AX1298" s="134"/>
      <c r="AY1298" s="134"/>
      <c r="AZ1298" s="134"/>
    </row>
    <row r="1299">
      <c r="B1299" s="135"/>
      <c r="D1299" s="38"/>
      <c r="E1299" s="83"/>
      <c r="F1299" s="70"/>
      <c r="G1299" s="71"/>
      <c r="H1299" s="72"/>
      <c r="I1299" s="72"/>
      <c r="J1299" s="72"/>
      <c r="K1299" s="72"/>
      <c r="L1299" s="72"/>
      <c r="M1299" s="72"/>
      <c r="N1299" s="73"/>
      <c r="O1299" s="73"/>
      <c r="P1299" s="73"/>
      <c r="Q1299" s="72"/>
      <c r="R1299" s="128"/>
      <c r="S1299" s="129"/>
      <c r="T1299" s="130"/>
      <c r="U1299" s="129"/>
      <c r="V1299" s="95"/>
      <c r="W1299" s="95"/>
      <c r="X1299" s="131"/>
      <c r="Y1299" s="132"/>
      <c r="Z1299" s="132"/>
      <c r="AA1299" s="95"/>
      <c r="AB1299" s="132"/>
      <c r="AC1299" s="104"/>
      <c r="AD1299" s="104"/>
      <c r="AE1299" s="132"/>
      <c r="AF1299" s="133"/>
      <c r="AG1299" s="132"/>
      <c r="AH1299" s="132"/>
      <c r="AI1299" s="133"/>
      <c r="AJ1299" s="132"/>
      <c r="AK1299" s="104"/>
      <c r="AL1299" s="104"/>
      <c r="AM1299" s="104"/>
      <c r="AN1299" s="132"/>
      <c r="AO1299" s="104"/>
      <c r="AP1299" s="104"/>
      <c r="AQ1299" s="104"/>
      <c r="AR1299" s="104"/>
      <c r="AS1299" s="104"/>
      <c r="AT1299" s="104"/>
      <c r="AU1299" s="104"/>
      <c r="AV1299" s="126"/>
      <c r="AW1299" s="104"/>
      <c r="AX1299" s="134"/>
      <c r="AY1299" s="134"/>
      <c r="AZ1299" s="134"/>
    </row>
    <row r="1300">
      <c r="B1300" s="135"/>
      <c r="D1300" s="38"/>
      <c r="E1300" s="83"/>
      <c r="F1300" s="70"/>
      <c r="G1300" s="71"/>
      <c r="H1300" s="72"/>
      <c r="I1300" s="72"/>
      <c r="J1300" s="72"/>
      <c r="K1300" s="72"/>
      <c r="L1300" s="72"/>
      <c r="M1300" s="72"/>
      <c r="N1300" s="73"/>
      <c r="O1300" s="73"/>
      <c r="P1300" s="73"/>
      <c r="Q1300" s="72"/>
      <c r="R1300" s="128"/>
      <c r="S1300" s="129"/>
      <c r="T1300" s="130"/>
      <c r="U1300" s="129"/>
      <c r="V1300" s="95"/>
      <c r="W1300" s="95"/>
      <c r="X1300" s="131"/>
      <c r="Y1300" s="132"/>
      <c r="Z1300" s="132"/>
      <c r="AA1300" s="95"/>
      <c r="AB1300" s="132"/>
      <c r="AC1300" s="104"/>
      <c r="AD1300" s="104"/>
      <c r="AE1300" s="132"/>
      <c r="AF1300" s="133"/>
      <c r="AG1300" s="132"/>
      <c r="AH1300" s="132"/>
      <c r="AI1300" s="133"/>
      <c r="AJ1300" s="132"/>
      <c r="AK1300" s="104"/>
      <c r="AL1300" s="104"/>
      <c r="AM1300" s="104"/>
      <c r="AN1300" s="132"/>
      <c r="AO1300" s="104"/>
      <c r="AP1300" s="104"/>
      <c r="AQ1300" s="104"/>
      <c r="AR1300" s="104"/>
      <c r="AS1300" s="104"/>
      <c r="AT1300" s="104"/>
      <c r="AU1300" s="104"/>
      <c r="AV1300" s="126"/>
      <c r="AW1300" s="104"/>
      <c r="AX1300" s="134"/>
      <c r="AY1300" s="134"/>
      <c r="AZ1300" s="134"/>
    </row>
    <row r="1301">
      <c r="B1301" s="135"/>
      <c r="D1301" s="38"/>
      <c r="E1301" s="83"/>
      <c r="F1301" s="70"/>
      <c r="G1301" s="71"/>
      <c r="H1301" s="72"/>
      <c r="I1301" s="72"/>
      <c r="J1301" s="72"/>
      <c r="K1301" s="72"/>
      <c r="L1301" s="72"/>
      <c r="M1301" s="72"/>
      <c r="N1301" s="73"/>
      <c r="O1301" s="73"/>
      <c r="P1301" s="73"/>
      <c r="Q1301" s="72"/>
      <c r="R1301" s="128"/>
      <c r="S1301" s="129"/>
      <c r="T1301" s="130"/>
      <c r="U1301" s="129"/>
      <c r="V1301" s="95"/>
      <c r="W1301" s="95"/>
      <c r="X1301" s="131"/>
      <c r="Y1301" s="132"/>
      <c r="Z1301" s="132"/>
      <c r="AA1301" s="95"/>
      <c r="AB1301" s="132"/>
      <c r="AC1301" s="104"/>
      <c r="AD1301" s="104"/>
      <c r="AE1301" s="132"/>
      <c r="AF1301" s="133"/>
      <c r="AG1301" s="132"/>
      <c r="AH1301" s="132"/>
      <c r="AI1301" s="133"/>
      <c r="AJ1301" s="132"/>
      <c r="AK1301" s="104"/>
      <c r="AL1301" s="104"/>
      <c r="AM1301" s="104"/>
      <c r="AN1301" s="132"/>
      <c r="AO1301" s="104"/>
      <c r="AP1301" s="104"/>
      <c r="AQ1301" s="104"/>
      <c r="AR1301" s="104"/>
      <c r="AS1301" s="104"/>
      <c r="AT1301" s="104"/>
      <c r="AU1301" s="104"/>
      <c r="AV1301" s="126"/>
      <c r="AW1301" s="104"/>
      <c r="AX1301" s="134"/>
      <c r="AY1301" s="134"/>
      <c r="AZ1301" s="134"/>
    </row>
    <row r="1302">
      <c r="B1302" s="135"/>
      <c r="D1302" s="38"/>
      <c r="E1302" s="83"/>
      <c r="F1302" s="70"/>
      <c r="G1302" s="71"/>
      <c r="H1302" s="72"/>
      <c r="I1302" s="72"/>
      <c r="J1302" s="72"/>
      <c r="K1302" s="72"/>
      <c r="L1302" s="72"/>
      <c r="M1302" s="72"/>
      <c r="N1302" s="73"/>
      <c r="O1302" s="73"/>
      <c r="P1302" s="73"/>
      <c r="Q1302" s="72"/>
      <c r="R1302" s="128"/>
      <c r="S1302" s="129"/>
      <c r="T1302" s="130"/>
      <c r="U1302" s="129"/>
      <c r="V1302" s="95"/>
      <c r="W1302" s="95"/>
      <c r="X1302" s="131"/>
      <c r="Y1302" s="132"/>
      <c r="Z1302" s="132"/>
      <c r="AA1302" s="95"/>
      <c r="AB1302" s="132"/>
      <c r="AC1302" s="104"/>
      <c r="AD1302" s="104"/>
      <c r="AE1302" s="132"/>
      <c r="AF1302" s="133"/>
      <c r="AG1302" s="132"/>
      <c r="AH1302" s="132"/>
      <c r="AI1302" s="133"/>
      <c r="AJ1302" s="132"/>
      <c r="AK1302" s="104"/>
      <c r="AL1302" s="104"/>
      <c r="AM1302" s="104"/>
      <c r="AN1302" s="132"/>
      <c r="AO1302" s="104"/>
      <c r="AP1302" s="104"/>
      <c r="AQ1302" s="104"/>
      <c r="AR1302" s="104"/>
      <c r="AS1302" s="104"/>
      <c r="AT1302" s="104"/>
      <c r="AU1302" s="104"/>
      <c r="AV1302" s="126"/>
      <c r="AW1302" s="104"/>
      <c r="AX1302" s="134"/>
      <c r="AY1302" s="134"/>
      <c r="AZ1302" s="134"/>
    </row>
    <row r="1303">
      <c r="B1303" s="135"/>
      <c r="D1303" s="38"/>
      <c r="E1303" s="83"/>
      <c r="F1303" s="70"/>
      <c r="G1303" s="71"/>
      <c r="H1303" s="72"/>
      <c r="I1303" s="72"/>
      <c r="J1303" s="72"/>
      <c r="K1303" s="72"/>
      <c r="L1303" s="72"/>
      <c r="M1303" s="72"/>
      <c r="N1303" s="73"/>
      <c r="O1303" s="73"/>
      <c r="P1303" s="73"/>
      <c r="Q1303" s="72"/>
      <c r="R1303" s="128"/>
      <c r="S1303" s="129"/>
      <c r="T1303" s="130"/>
      <c r="U1303" s="129"/>
      <c r="V1303" s="95"/>
      <c r="W1303" s="95"/>
      <c r="X1303" s="131"/>
      <c r="Y1303" s="132"/>
      <c r="Z1303" s="132"/>
      <c r="AA1303" s="95"/>
      <c r="AB1303" s="132"/>
      <c r="AC1303" s="104"/>
      <c r="AD1303" s="104"/>
      <c r="AE1303" s="132"/>
      <c r="AF1303" s="133"/>
      <c r="AG1303" s="132"/>
      <c r="AH1303" s="132"/>
      <c r="AI1303" s="133"/>
      <c r="AJ1303" s="132"/>
      <c r="AK1303" s="104"/>
      <c r="AL1303" s="104"/>
      <c r="AM1303" s="104"/>
      <c r="AN1303" s="132"/>
      <c r="AO1303" s="104"/>
      <c r="AP1303" s="104"/>
      <c r="AQ1303" s="104"/>
      <c r="AR1303" s="104"/>
      <c r="AS1303" s="104"/>
      <c r="AT1303" s="104"/>
      <c r="AU1303" s="104"/>
      <c r="AV1303" s="126"/>
      <c r="AW1303" s="104"/>
      <c r="AX1303" s="134"/>
      <c r="AY1303" s="134"/>
      <c r="AZ1303" s="134"/>
    </row>
    <row r="1304">
      <c r="B1304" s="135"/>
      <c r="D1304" s="38"/>
      <c r="E1304" s="83"/>
      <c r="F1304" s="70"/>
      <c r="G1304" s="71"/>
      <c r="H1304" s="72"/>
      <c r="I1304" s="72"/>
      <c r="J1304" s="72"/>
      <c r="K1304" s="72"/>
      <c r="L1304" s="72"/>
      <c r="M1304" s="72"/>
      <c r="N1304" s="73"/>
      <c r="O1304" s="73"/>
      <c r="P1304" s="73"/>
      <c r="Q1304" s="72"/>
      <c r="R1304" s="128"/>
      <c r="S1304" s="129"/>
      <c r="T1304" s="130"/>
      <c r="U1304" s="129"/>
      <c r="V1304" s="95"/>
      <c r="W1304" s="95"/>
      <c r="X1304" s="131"/>
      <c r="Y1304" s="132"/>
      <c r="Z1304" s="132"/>
      <c r="AA1304" s="95"/>
      <c r="AB1304" s="132"/>
      <c r="AC1304" s="104"/>
      <c r="AD1304" s="104"/>
      <c r="AE1304" s="132"/>
      <c r="AF1304" s="133"/>
      <c r="AG1304" s="132"/>
      <c r="AH1304" s="132"/>
      <c r="AI1304" s="133"/>
      <c r="AJ1304" s="132"/>
      <c r="AK1304" s="104"/>
      <c r="AL1304" s="104"/>
      <c r="AM1304" s="104"/>
      <c r="AN1304" s="132"/>
      <c r="AO1304" s="104"/>
      <c r="AP1304" s="104"/>
      <c r="AQ1304" s="104"/>
      <c r="AR1304" s="104"/>
      <c r="AS1304" s="104"/>
      <c r="AT1304" s="104"/>
      <c r="AU1304" s="104"/>
      <c r="AV1304" s="126"/>
      <c r="AW1304" s="104"/>
      <c r="AX1304" s="134"/>
      <c r="AY1304" s="134"/>
      <c r="AZ1304" s="134"/>
    </row>
    <row r="1305">
      <c r="B1305" s="135"/>
      <c r="D1305" s="38"/>
      <c r="E1305" s="83"/>
      <c r="F1305" s="70"/>
      <c r="G1305" s="71"/>
      <c r="H1305" s="72"/>
      <c r="I1305" s="72"/>
      <c r="J1305" s="72"/>
      <c r="K1305" s="72"/>
      <c r="L1305" s="72"/>
      <c r="M1305" s="72"/>
      <c r="N1305" s="73"/>
      <c r="O1305" s="73"/>
      <c r="P1305" s="73"/>
      <c r="Q1305" s="72"/>
      <c r="R1305" s="128"/>
      <c r="S1305" s="129"/>
      <c r="T1305" s="130"/>
      <c r="U1305" s="129"/>
      <c r="V1305" s="95"/>
      <c r="W1305" s="95"/>
      <c r="X1305" s="131"/>
      <c r="Y1305" s="132"/>
      <c r="Z1305" s="132"/>
      <c r="AA1305" s="95"/>
      <c r="AB1305" s="132"/>
      <c r="AC1305" s="104"/>
      <c r="AD1305" s="104"/>
      <c r="AE1305" s="132"/>
      <c r="AF1305" s="133"/>
      <c r="AG1305" s="132"/>
      <c r="AH1305" s="132"/>
      <c r="AI1305" s="133"/>
      <c r="AJ1305" s="132"/>
      <c r="AK1305" s="104"/>
      <c r="AL1305" s="104"/>
      <c r="AM1305" s="104"/>
      <c r="AN1305" s="132"/>
      <c r="AO1305" s="104"/>
      <c r="AP1305" s="104"/>
      <c r="AQ1305" s="104"/>
      <c r="AR1305" s="104"/>
      <c r="AS1305" s="104"/>
      <c r="AT1305" s="104"/>
      <c r="AU1305" s="104"/>
      <c r="AV1305" s="126"/>
      <c r="AW1305" s="104"/>
      <c r="AX1305" s="134"/>
      <c r="AY1305" s="134"/>
      <c r="AZ1305" s="134"/>
    </row>
    <row r="1306">
      <c r="B1306" s="135"/>
      <c r="D1306" s="38"/>
      <c r="E1306" s="83"/>
      <c r="F1306" s="70"/>
      <c r="G1306" s="71"/>
      <c r="H1306" s="72"/>
      <c r="I1306" s="72"/>
      <c r="J1306" s="72"/>
      <c r="K1306" s="72"/>
      <c r="L1306" s="72"/>
      <c r="M1306" s="72"/>
      <c r="N1306" s="73"/>
      <c r="O1306" s="73"/>
      <c r="P1306" s="73"/>
      <c r="Q1306" s="72"/>
      <c r="R1306" s="128"/>
      <c r="S1306" s="129"/>
      <c r="T1306" s="130"/>
      <c r="U1306" s="129"/>
      <c r="V1306" s="95"/>
      <c r="W1306" s="95"/>
      <c r="X1306" s="131"/>
      <c r="Y1306" s="132"/>
      <c r="Z1306" s="132"/>
      <c r="AA1306" s="95"/>
      <c r="AB1306" s="132"/>
      <c r="AC1306" s="104"/>
      <c r="AD1306" s="104"/>
      <c r="AE1306" s="132"/>
      <c r="AF1306" s="133"/>
      <c r="AG1306" s="132"/>
      <c r="AH1306" s="132"/>
      <c r="AI1306" s="133"/>
      <c r="AJ1306" s="132"/>
      <c r="AK1306" s="104"/>
      <c r="AL1306" s="104"/>
      <c r="AM1306" s="104"/>
      <c r="AN1306" s="132"/>
      <c r="AO1306" s="104"/>
      <c r="AP1306" s="104"/>
      <c r="AQ1306" s="104"/>
      <c r="AR1306" s="104"/>
      <c r="AS1306" s="104"/>
      <c r="AT1306" s="104"/>
      <c r="AU1306" s="104"/>
      <c r="AV1306" s="126"/>
      <c r="AW1306" s="104"/>
      <c r="AX1306" s="134"/>
      <c r="AY1306" s="134"/>
      <c r="AZ1306" s="134"/>
    </row>
    <row r="1307">
      <c r="B1307" s="135"/>
      <c r="D1307" s="38"/>
      <c r="E1307" s="83"/>
      <c r="F1307" s="70"/>
      <c r="G1307" s="71"/>
      <c r="H1307" s="72"/>
      <c r="I1307" s="72"/>
      <c r="J1307" s="72"/>
      <c r="K1307" s="72"/>
      <c r="L1307" s="72"/>
      <c r="M1307" s="72"/>
      <c r="N1307" s="73"/>
      <c r="O1307" s="73"/>
      <c r="P1307" s="73"/>
      <c r="Q1307" s="72"/>
      <c r="R1307" s="128"/>
      <c r="S1307" s="129"/>
      <c r="T1307" s="130"/>
      <c r="U1307" s="129"/>
      <c r="V1307" s="95"/>
      <c r="W1307" s="95"/>
      <c r="X1307" s="131"/>
      <c r="Y1307" s="132"/>
      <c r="Z1307" s="132"/>
      <c r="AA1307" s="95"/>
      <c r="AB1307" s="132"/>
      <c r="AC1307" s="104"/>
      <c r="AD1307" s="104"/>
      <c r="AE1307" s="132"/>
      <c r="AF1307" s="133"/>
      <c r="AG1307" s="132"/>
      <c r="AH1307" s="132"/>
      <c r="AI1307" s="133"/>
      <c r="AJ1307" s="132"/>
      <c r="AK1307" s="104"/>
      <c r="AL1307" s="104"/>
      <c r="AM1307" s="104"/>
      <c r="AN1307" s="132"/>
      <c r="AO1307" s="104"/>
      <c r="AP1307" s="104"/>
      <c r="AQ1307" s="104"/>
      <c r="AR1307" s="104"/>
      <c r="AS1307" s="104"/>
      <c r="AT1307" s="104"/>
      <c r="AU1307" s="104"/>
      <c r="AV1307" s="126"/>
      <c r="AW1307" s="104"/>
      <c r="AX1307" s="134"/>
      <c r="AY1307" s="134"/>
      <c r="AZ1307" s="134"/>
    </row>
    <row r="1308">
      <c r="B1308" s="135"/>
      <c r="D1308" s="38"/>
      <c r="E1308" s="83"/>
      <c r="F1308" s="70"/>
      <c r="G1308" s="71"/>
      <c r="H1308" s="72"/>
      <c r="I1308" s="72"/>
      <c r="J1308" s="72"/>
      <c r="K1308" s="72"/>
      <c r="L1308" s="72"/>
      <c r="M1308" s="72"/>
      <c r="N1308" s="73"/>
      <c r="O1308" s="73"/>
      <c r="P1308" s="73"/>
      <c r="Q1308" s="72"/>
      <c r="R1308" s="128"/>
      <c r="S1308" s="129"/>
      <c r="T1308" s="130"/>
      <c r="U1308" s="129"/>
      <c r="V1308" s="95"/>
      <c r="W1308" s="95"/>
      <c r="X1308" s="131"/>
      <c r="Y1308" s="132"/>
      <c r="Z1308" s="132"/>
      <c r="AA1308" s="95"/>
      <c r="AB1308" s="132"/>
      <c r="AC1308" s="104"/>
      <c r="AD1308" s="104"/>
      <c r="AE1308" s="132"/>
      <c r="AF1308" s="133"/>
      <c r="AG1308" s="132"/>
      <c r="AH1308" s="132"/>
      <c r="AI1308" s="133"/>
      <c r="AJ1308" s="132"/>
      <c r="AK1308" s="104"/>
      <c r="AL1308" s="104"/>
      <c r="AM1308" s="104"/>
      <c r="AN1308" s="132"/>
      <c r="AO1308" s="104"/>
      <c r="AP1308" s="104"/>
      <c r="AQ1308" s="104"/>
      <c r="AR1308" s="104"/>
      <c r="AS1308" s="104"/>
      <c r="AT1308" s="104"/>
      <c r="AU1308" s="104"/>
      <c r="AV1308" s="126"/>
      <c r="AW1308" s="104"/>
      <c r="AX1308" s="134"/>
      <c r="AY1308" s="134"/>
      <c r="AZ1308" s="134"/>
    </row>
    <row r="1309">
      <c r="B1309" s="135"/>
      <c r="D1309" s="38"/>
      <c r="E1309" s="83"/>
      <c r="F1309" s="70"/>
      <c r="G1309" s="71"/>
      <c r="H1309" s="72"/>
      <c r="I1309" s="72"/>
      <c r="J1309" s="72"/>
      <c r="K1309" s="72"/>
      <c r="L1309" s="72"/>
      <c r="M1309" s="72"/>
      <c r="N1309" s="73"/>
      <c r="O1309" s="73"/>
      <c r="P1309" s="73"/>
      <c r="Q1309" s="72"/>
      <c r="R1309" s="128"/>
      <c r="S1309" s="129"/>
      <c r="T1309" s="130"/>
      <c r="U1309" s="129"/>
      <c r="V1309" s="95"/>
      <c r="W1309" s="95"/>
      <c r="X1309" s="131"/>
      <c r="Y1309" s="132"/>
      <c r="Z1309" s="132"/>
      <c r="AA1309" s="95"/>
      <c r="AB1309" s="132"/>
      <c r="AC1309" s="104"/>
      <c r="AD1309" s="104"/>
      <c r="AE1309" s="132"/>
      <c r="AF1309" s="133"/>
      <c r="AG1309" s="132"/>
      <c r="AH1309" s="132"/>
      <c r="AI1309" s="133"/>
      <c r="AJ1309" s="132"/>
      <c r="AK1309" s="104"/>
      <c r="AL1309" s="104"/>
      <c r="AM1309" s="104"/>
      <c r="AN1309" s="132"/>
      <c r="AO1309" s="104"/>
      <c r="AP1309" s="104"/>
      <c r="AQ1309" s="104"/>
      <c r="AR1309" s="104"/>
      <c r="AS1309" s="104"/>
      <c r="AT1309" s="104"/>
      <c r="AU1309" s="104"/>
      <c r="AV1309" s="126"/>
      <c r="AW1309" s="104"/>
      <c r="AX1309" s="134"/>
      <c r="AY1309" s="134"/>
      <c r="AZ1309" s="134"/>
    </row>
    <row r="1310">
      <c r="B1310" s="135"/>
      <c r="D1310" s="38"/>
      <c r="E1310" s="83"/>
      <c r="F1310" s="70"/>
      <c r="G1310" s="71"/>
      <c r="H1310" s="72"/>
      <c r="I1310" s="72"/>
      <c r="J1310" s="72"/>
      <c r="K1310" s="72"/>
      <c r="L1310" s="72"/>
      <c r="M1310" s="72"/>
      <c r="N1310" s="73"/>
      <c r="O1310" s="73"/>
      <c r="P1310" s="73"/>
      <c r="Q1310" s="72"/>
      <c r="R1310" s="128"/>
      <c r="S1310" s="129"/>
      <c r="T1310" s="130"/>
      <c r="U1310" s="129"/>
      <c r="V1310" s="95"/>
      <c r="W1310" s="95"/>
      <c r="X1310" s="131"/>
      <c r="Y1310" s="132"/>
      <c r="Z1310" s="132"/>
      <c r="AA1310" s="95"/>
      <c r="AB1310" s="132"/>
      <c r="AC1310" s="104"/>
      <c r="AD1310" s="104"/>
      <c r="AE1310" s="132"/>
      <c r="AF1310" s="133"/>
      <c r="AG1310" s="132"/>
      <c r="AH1310" s="132"/>
      <c r="AI1310" s="133"/>
      <c r="AJ1310" s="132"/>
      <c r="AK1310" s="104"/>
      <c r="AL1310" s="104"/>
      <c r="AM1310" s="104"/>
      <c r="AN1310" s="132"/>
      <c r="AO1310" s="104"/>
      <c r="AP1310" s="104"/>
      <c r="AQ1310" s="104"/>
      <c r="AR1310" s="104"/>
      <c r="AS1310" s="104"/>
      <c r="AT1310" s="104"/>
      <c r="AU1310" s="104"/>
      <c r="AV1310" s="126"/>
      <c r="AW1310" s="104"/>
      <c r="AX1310" s="134"/>
      <c r="AY1310" s="134"/>
      <c r="AZ1310" s="134"/>
    </row>
    <row r="1311">
      <c r="B1311" s="135"/>
      <c r="D1311" s="38"/>
      <c r="E1311" s="83"/>
      <c r="F1311" s="70"/>
      <c r="G1311" s="71"/>
      <c r="H1311" s="72"/>
      <c r="I1311" s="72"/>
      <c r="J1311" s="72"/>
      <c r="K1311" s="72"/>
      <c r="L1311" s="72"/>
      <c r="M1311" s="72"/>
      <c r="N1311" s="73"/>
      <c r="O1311" s="73"/>
      <c r="P1311" s="73"/>
      <c r="Q1311" s="72"/>
      <c r="R1311" s="128"/>
      <c r="S1311" s="129"/>
      <c r="T1311" s="130"/>
      <c r="U1311" s="129"/>
      <c r="V1311" s="95"/>
      <c r="W1311" s="95"/>
      <c r="X1311" s="131"/>
      <c r="Y1311" s="132"/>
      <c r="Z1311" s="132"/>
      <c r="AA1311" s="95"/>
      <c r="AB1311" s="132"/>
      <c r="AC1311" s="104"/>
      <c r="AD1311" s="104"/>
      <c r="AE1311" s="132"/>
      <c r="AF1311" s="133"/>
      <c r="AG1311" s="132"/>
      <c r="AH1311" s="132"/>
      <c r="AI1311" s="133"/>
      <c r="AJ1311" s="132"/>
      <c r="AK1311" s="104"/>
      <c r="AL1311" s="104"/>
      <c r="AM1311" s="104"/>
      <c r="AN1311" s="132"/>
      <c r="AO1311" s="104"/>
      <c r="AP1311" s="104"/>
      <c r="AQ1311" s="104"/>
      <c r="AR1311" s="104"/>
      <c r="AS1311" s="104"/>
      <c r="AT1311" s="104"/>
      <c r="AU1311" s="104"/>
      <c r="AV1311" s="126"/>
      <c r="AW1311" s="104"/>
      <c r="AX1311" s="134"/>
      <c r="AY1311" s="134"/>
      <c r="AZ1311" s="134"/>
    </row>
    <row r="1312">
      <c r="B1312" s="135"/>
      <c r="D1312" s="38"/>
      <c r="E1312" s="83"/>
      <c r="F1312" s="70"/>
      <c r="G1312" s="71"/>
      <c r="H1312" s="72"/>
      <c r="I1312" s="72"/>
      <c r="J1312" s="72"/>
      <c r="K1312" s="72"/>
      <c r="L1312" s="72"/>
      <c r="M1312" s="72"/>
      <c r="N1312" s="73"/>
      <c r="O1312" s="73"/>
      <c r="P1312" s="73"/>
      <c r="Q1312" s="72"/>
      <c r="R1312" s="128"/>
      <c r="S1312" s="129"/>
      <c r="T1312" s="130"/>
      <c r="U1312" s="129"/>
      <c r="V1312" s="95"/>
      <c r="W1312" s="95"/>
      <c r="X1312" s="131"/>
      <c r="Y1312" s="132"/>
      <c r="Z1312" s="132"/>
      <c r="AA1312" s="95"/>
      <c r="AB1312" s="132"/>
      <c r="AC1312" s="104"/>
      <c r="AD1312" s="104"/>
      <c r="AE1312" s="132"/>
      <c r="AF1312" s="133"/>
      <c r="AG1312" s="132"/>
      <c r="AH1312" s="132"/>
      <c r="AI1312" s="133"/>
      <c r="AJ1312" s="132"/>
      <c r="AK1312" s="104"/>
      <c r="AL1312" s="104"/>
      <c r="AM1312" s="104"/>
      <c r="AN1312" s="132"/>
      <c r="AO1312" s="104"/>
      <c r="AP1312" s="104"/>
      <c r="AQ1312" s="104"/>
      <c r="AR1312" s="104"/>
      <c r="AS1312" s="104"/>
      <c r="AT1312" s="104"/>
      <c r="AU1312" s="104"/>
      <c r="AV1312" s="126"/>
      <c r="AW1312" s="104"/>
      <c r="AX1312" s="134"/>
      <c r="AY1312" s="134"/>
      <c r="AZ1312" s="134"/>
    </row>
    <row r="1313">
      <c r="B1313" s="135"/>
      <c r="D1313" s="38"/>
      <c r="E1313" s="83"/>
      <c r="F1313" s="70"/>
      <c r="G1313" s="71"/>
      <c r="H1313" s="72"/>
      <c r="I1313" s="72"/>
      <c r="J1313" s="72"/>
      <c r="K1313" s="72"/>
      <c r="L1313" s="72"/>
      <c r="M1313" s="72"/>
      <c r="N1313" s="73"/>
      <c r="O1313" s="73"/>
      <c r="P1313" s="73"/>
      <c r="Q1313" s="72"/>
      <c r="R1313" s="128"/>
      <c r="S1313" s="129"/>
      <c r="T1313" s="130"/>
      <c r="U1313" s="129"/>
      <c r="V1313" s="95"/>
      <c r="W1313" s="95"/>
      <c r="X1313" s="131"/>
      <c r="Y1313" s="132"/>
      <c r="Z1313" s="132"/>
      <c r="AA1313" s="95"/>
      <c r="AB1313" s="132"/>
      <c r="AC1313" s="104"/>
      <c r="AD1313" s="104"/>
      <c r="AE1313" s="132"/>
      <c r="AF1313" s="133"/>
      <c r="AG1313" s="132"/>
      <c r="AH1313" s="132"/>
      <c r="AI1313" s="133"/>
      <c r="AJ1313" s="132"/>
      <c r="AK1313" s="104"/>
      <c r="AL1313" s="104"/>
      <c r="AM1313" s="104"/>
      <c r="AN1313" s="132"/>
      <c r="AO1313" s="104"/>
      <c r="AP1313" s="104"/>
      <c r="AQ1313" s="104"/>
      <c r="AR1313" s="104"/>
      <c r="AS1313" s="104"/>
      <c r="AT1313" s="104"/>
      <c r="AU1313" s="104"/>
      <c r="AV1313" s="126"/>
      <c r="AW1313" s="104"/>
      <c r="AX1313" s="134"/>
      <c r="AY1313" s="134"/>
      <c r="AZ1313" s="134"/>
    </row>
    <row r="1314">
      <c r="B1314" s="135"/>
      <c r="D1314" s="38"/>
      <c r="E1314" s="83"/>
      <c r="F1314" s="70"/>
      <c r="G1314" s="71"/>
      <c r="H1314" s="72"/>
      <c r="I1314" s="72"/>
      <c r="J1314" s="72"/>
      <c r="K1314" s="72"/>
      <c r="L1314" s="72"/>
      <c r="M1314" s="72"/>
      <c r="N1314" s="73"/>
      <c r="O1314" s="73"/>
      <c r="P1314" s="73"/>
      <c r="Q1314" s="72"/>
      <c r="R1314" s="128"/>
      <c r="S1314" s="129"/>
      <c r="T1314" s="130"/>
      <c r="U1314" s="129"/>
      <c r="V1314" s="95"/>
      <c r="W1314" s="95"/>
      <c r="X1314" s="131"/>
      <c r="Y1314" s="132"/>
      <c r="Z1314" s="132"/>
      <c r="AA1314" s="95"/>
      <c r="AB1314" s="132"/>
      <c r="AC1314" s="104"/>
      <c r="AD1314" s="104"/>
      <c r="AE1314" s="132"/>
      <c r="AF1314" s="133"/>
      <c r="AG1314" s="132"/>
      <c r="AH1314" s="132"/>
      <c r="AI1314" s="133"/>
      <c r="AJ1314" s="132"/>
      <c r="AK1314" s="104"/>
      <c r="AL1314" s="104"/>
      <c r="AM1314" s="104"/>
      <c r="AN1314" s="132"/>
      <c r="AO1314" s="104"/>
      <c r="AP1314" s="104"/>
      <c r="AQ1314" s="104"/>
      <c r="AR1314" s="104"/>
      <c r="AS1314" s="104"/>
      <c r="AT1314" s="104"/>
      <c r="AU1314" s="104"/>
      <c r="AV1314" s="126"/>
      <c r="AW1314" s="104"/>
      <c r="AX1314" s="134"/>
      <c r="AY1314" s="134"/>
      <c r="AZ1314" s="134"/>
    </row>
    <row r="1315">
      <c r="B1315" s="135"/>
      <c r="D1315" s="38"/>
      <c r="E1315" s="83"/>
      <c r="F1315" s="70"/>
      <c r="G1315" s="71"/>
      <c r="H1315" s="72"/>
      <c r="I1315" s="72"/>
      <c r="J1315" s="72"/>
      <c r="K1315" s="72"/>
      <c r="L1315" s="72"/>
      <c r="M1315" s="72"/>
      <c r="N1315" s="73"/>
      <c r="O1315" s="73"/>
      <c r="P1315" s="73"/>
      <c r="Q1315" s="72"/>
      <c r="R1315" s="128"/>
      <c r="S1315" s="129"/>
      <c r="T1315" s="130"/>
      <c r="U1315" s="129"/>
      <c r="V1315" s="95"/>
      <c r="W1315" s="95"/>
      <c r="X1315" s="131"/>
      <c r="Y1315" s="132"/>
      <c r="Z1315" s="132"/>
      <c r="AA1315" s="95"/>
      <c r="AB1315" s="132"/>
      <c r="AC1315" s="104"/>
      <c r="AD1315" s="104"/>
      <c r="AE1315" s="132"/>
      <c r="AF1315" s="133"/>
      <c r="AG1315" s="132"/>
      <c r="AH1315" s="132"/>
      <c r="AI1315" s="133"/>
      <c r="AJ1315" s="132"/>
      <c r="AK1315" s="104"/>
      <c r="AL1315" s="104"/>
      <c r="AM1315" s="104"/>
      <c r="AN1315" s="132"/>
      <c r="AO1315" s="104"/>
      <c r="AP1315" s="104"/>
      <c r="AQ1315" s="104"/>
      <c r="AR1315" s="104"/>
      <c r="AS1315" s="104"/>
      <c r="AT1315" s="104"/>
      <c r="AU1315" s="104"/>
      <c r="AV1315" s="126"/>
      <c r="AW1315" s="104"/>
      <c r="AX1315" s="134"/>
      <c r="AY1315" s="134"/>
      <c r="AZ1315" s="134"/>
    </row>
    <row r="1316">
      <c r="B1316" s="135"/>
      <c r="D1316" s="38"/>
      <c r="E1316" s="83"/>
      <c r="F1316" s="70"/>
      <c r="G1316" s="71"/>
      <c r="H1316" s="72"/>
      <c r="I1316" s="72"/>
      <c r="J1316" s="72"/>
      <c r="K1316" s="72"/>
      <c r="L1316" s="72"/>
      <c r="M1316" s="72"/>
      <c r="N1316" s="73"/>
      <c r="O1316" s="73"/>
      <c r="P1316" s="73"/>
      <c r="Q1316" s="72"/>
      <c r="R1316" s="128"/>
      <c r="S1316" s="129"/>
      <c r="T1316" s="130"/>
      <c r="U1316" s="129"/>
      <c r="V1316" s="95"/>
      <c r="W1316" s="95"/>
      <c r="X1316" s="131"/>
      <c r="Y1316" s="132"/>
      <c r="Z1316" s="132"/>
      <c r="AA1316" s="95"/>
      <c r="AB1316" s="132"/>
      <c r="AC1316" s="104"/>
      <c r="AD1316" s="104"/>
      <c r="AE1316" s="132"/>
      <c r="AF1316" s="133"/>
      <c r="AG1316" s="132"/>
      <c r="AH1316" s="132"/>
      <c r="AI1316" s="133"/>
      <c r="AJ1316" s="132"/>
      <c r="AK1316" s="104"/>
      <c r="AL1316" s="104"/>
      <c r="AM1316" s="104"/>
      <c r="AN1316" s="132"/>
      <c r="AO1316" s="104"/>
      <c r="AP1316" s="104"/>
      <c r="AQ1316" s="104"/>
      <c r="AR1316" s="104"/>
      <c r="AS1316" s="104"/>
      <c r="AT1316" s="104"/>
      <c r="AU1316" s="104"/>
      <c r="AV1316" s="126"/>
      <c r="AW1316" s="104"/>
      <c r="AX1316" s="134"/>
      <c r="AY1316" s="134"/>
      <c r="AZ1316" s="134"/>
    </row>
    <row r="1317">
      <c r="B1317" s="135"/>
      <c r="D1317" s="38"/>
      <c r="E1317" s="83"/>
      <c r="F1317" s="70"/>
      <c r="G1317" s="71"/>
      <c r="H1317" s="72"/>
      <c r="I1317" s="72"/>
      <c r="J1317" s="72"/>
      <c r="K1317" s="72"/>
      <c r="L1317" s="72"/>
      <c r="M1317" s="72"/>
      <c r="N1317" s="73"/>
      <c r="O1317" s="73"/>
      <c r="P1317" s="73"/>
      <c r="Q1317" s="72"/>
      <c r="R1317" s="128"/>
      <c r="S1317" s="129"/>
      <c r="T1317" s="130"/>
      <c r="U1317" s="129"/>
      <c r="V1317" s="95"/>
      <c r="W1317" s="95"/>
      <c r="X1317" s="131"/>
      <c r="Y1317" s="132"/>
      <c r="Z1317" s="132"/>
      <c r="AA1317" s="95"/>
      <c r="AB1317" s="132"/>
      <c r="AC1317" s="104"/>
      <c r="AD1317" s="104"/>
      <c r="AE1317" s="132"/>
      <c r="AF1317" s="133"/>
      <c r="AG1317" s="132"/>
      <c r="AH1317" s="132"/>
      <c r="AI1317" s="133"/>
      <c r="AJ1317" s="132"/>
      <c r="AK1317" s="104"/>
      <c r="AL1317" s="104"/>
      <c r="AM1317" s="104"/>
      <c r="AN1317" s="132"/>
      <c r="AO1317" s="104"/>
      <c r="AP1317" s="104"/>
      <c r="AQ1317" s="104"/>
      <c r="AR1317" s="104"/>
      <c r="AS1317" s="104"/>
      <c r="AT1317" s="104"/>
      <c r="AU1317" s="104"/>
      <c r="AV1317" s="126"/>
      <c r="AW1317" s="104"/>
      <c r="AX1317" s="134"/>
      <c r="AY1317" s="134"/>
      <c r="AZ1317" s="134"/>
    </row>
    <row r="1318">
      <c r="B1318" s="135"/>
      <c r="D1318" s="38"/>
      <c r="E1318" s="83"/>
      <c r="F1318" s="70"/>
      <c r="G1318" s="71"/>
      <c r="H1318" s="72"/>
      <c r="I1318" s="72"/>
      <c r="J1318" s="72"/>
      <c r="K1318" s="72"/>
      <c r="L1318" s="72"/>
      <c r="M1318" s="72"/>
      <c r="N1318" s="73"/>
      <c r="O1318" s="73"/>
      <c r="P1318" s="73"/>
      <c r="Q1318" s="72"/>
      <c r="R1318" s="128"/>
      <c r="S1318" s="129"/>
      <c r="T1318" s="130"/>
      <c r="U1318" s="129"/>
      <c r="V1318" s="95"/>
      <c r="W1318" s="95"/>
      <c r="X1318" s="131"/>
      <c r="Y1318" s="132"/>
      <c r="Z1318" s="132"/>
      <c r="AA1318" s="95"/>
      <c r="AB1318" s="132"/>
      <c r="AC1318" s="104"/>
      <c r="AD1318" s="104"/>
      <c r="AE1318" s="132"/>
      <c r="AF1318" s="133"/>
      <c r="AG1318" s="132"/>
      <c r="AH1318" s="132"/>
      <c r="AI1318" s="133"/>
      <c r="AJ1318" s="132"/>
      <c r="AK1318" s="104"/>
      <c r="AL1318" s="104"/>
      <c r="AM1318" s="104"/>
      <c r="AN1318" s="132"/>
      <c r="AO1318" s="104"/>
      <c r="AP1318" s="104"/>
      <c r="AQ1318" s="104"/>
      <c r="AR1318" s="104"/>
      <c r="AS1318" s="104"/>
      <c r="AT1318" s="104"/>
      <c r="AU1318" s="104"/>
      <c r="AV1318" s="126"/>
      <c r="AW1318" s="104"/>
      <c r="AX1318" s="134"/>
      <c r="AY1318" s="134"/>
      <c r="AZ1318" s="134"/>
    </row>
    <row r="1319">
      <c r="B1319" s="135"/>
      <c r="D1319" s="38"/>
      <c r="E1319" s="83"/>
      <c r="F1319" s="70"/>
      <c r="G1319" s="71"/>
      <c r="H1319" s="72"/>
      <c r="I1319" s="72"/>
      <c r="J1319" s="72"/>
      <c r="K1319" s="72"/>
      <c r="L1319" s="72"/>
      <c r="M1319" s="72"/>
      <c r="N1319" s="73"/>
      <c r="O1319" s="73"/>
      <c r="P1319" s="73"/>
      <c r="Q1319" s="72"/>
      <c r="R1319" s="128"/>
      <c r="S1319" s="129"/>
      <c r="T1319" s="130"/>
      <c r="U1319" s="129"/>
      <c r="V1319" s="95"/>
      <c r="W1319" s="95"/>
      <c r="X1319" s="131"/>
      <c r="Y1319" s="132"/>
      <c r="Z1319" s="132"/>
      <c r="AA1319" s="95"/>
      <c r="AB1319" s="132"/>
      <c r="AC1319" s="104"/>
      <c r="AD1319" s="104"/>
      <c r="AE1319" s="132"/>
      <c r="AF1319" s="133"/>
      <c r="AG1319" s="132"/>
      <c r="AH1319" s="132"/>
      <c r="AI1319" s="133"/>
      <c r="AJ1319" s="132"/>
      <c r="AK1319" s="104"/>
      <c r="AL1319" s="104"/>
      <c r="AM1319" s="104"/>
      <c r="AN1319" s="132"/>
      <c r="AO1319" s="104"/>
      <c r="AP1319" s="104"/>
      <c r="AQ1319" s="104"/>
      <c r="AR1319" s="104"/>
      <c r="AS1319" s="104"/>
      <c r="AT1319" s="104"/>
      <c r="AU1319" s="104"/>
      <c r="AV1319" s="126"/>
      <c r="AW1319" s="104"/>
      <c r="AX1319" s="134"/>
      <c r="AY1319" s="134"/>
      <c r="AZ1319" s="134"/>
    </row>
    <row r="1320">
      <c r="B1320" s="135"/>
      <c r="D1320" s="38"/>
      <c r="E1320" s="83"/>
      <c r="F1320" s="70"/>
      <c r="G1320" s="71"/>
      <c r="H1320" s="72"/>
      <c r="I1320" s="72"/>
      <c r="J1320" s="72"/>
      <c r="K1320" s="72"/>
      <c r="L1320" s="72"/>
      <c r="M1320" s="72"/>
      <c r="N1320" s="73"/>
      <c r="O1320" s="73"/>
      <c r="P1320" s="73"/>
      <c r="Q1320" s="72"/>
      <c r="R1320" s="128"/>
      <c r="S1320" s="129"/>
      <c r="T1320" s="130"/>
      <c r="U1320" s="129"/>
      <c r="V1320" s="95"/>
      <c r="W1320" s="95"/>
      <c r="X1320" s="131"/>
      <c r="Y1320" s="132"/>
      <c r="Z1320" s="132"/>
      <c r="AA1320" s="95"/>
      <c r="AB1320" s="132"/>
      <c r="AC1320" s="104"/>
      <c r="AD1320" s="104"/>
      <c r="AE1320" s="132"/>
      <c r="AF1320" s="133"/>
      <c r="AG1320" s="132"/>
      <c r="AH1320" s="132"/>
      <c r="AI1320" s="133"/>
      <c r="AJ1320" s="132"/>
      <c r="AK1320" s="104"/>
      <c r="AL1320" s="104"/>
      <c r="AM1320" s="104"/>
      <c r="AN1320" s="132"/>
      <c r="AO1320" s="104"/>
      <c r="AP1320" s="104"/>
      <c r="AQ1320" s="104"/>
      <c r="AR1320" s="104"/>
      <c r="AS1320" s="104"/>
      <c r="AT1320" s="104"/>
      <c r="AU1320" s="104"/>
      <c r="AV1320" s="126"/>
      <c r="AW1320" s="104"/>
      <c r="AX1320" s="134"/>
      <c r="AY1320" s="134"/>
      <c r="AZ1320" s="134"/>
    </row>
    <row r="1321">
      <c r="B1321" s="135"/>
      <c r="D1321" s="38"/>
      <c r="E1321" s="83"/>
      <c r="F1321" s="70"/>
      <c r="G1321" s="71"/>
      <c r="H1321" s="72"/>
      <c r="I1321" s="72"/>
      <c r="J1321" s="72"/>
      <c r="K1321" s="72"/>
      <c r="L1321" s="72"/>
      <c r="M1321" s="72"/>
      <c r="N1321" s="73"/>
      <c r="O1321" s="73"/>
      <c r="P1321" s="73"/>
      <c r="Q1321" s="72"/>
      <c r="R1321" s="128"/>
      <c r="S1321" s="129"/>
      <c r="T1321" s="130"/>
      <c r="U1321" s="129"/>
      <c r="V1321" s="95"/>
      <c r="W1321" s="95"/>
      <c r="X1321" s="131"/>
      <c r="Y1321" s="132"/>
      <c r="Z1321" s="132"/>
      <c r="AA1321" s="95"/>
      <c r="AB1321" s="132"/>
      <c r="AC1321" s="104"/>
      <c r="AD1321" s="104"/>
      <c r="AE1321" s="132"/>
      <c r="AF1321" s="133"/>
      <c r="AG1321" s="132"/>
      <c r="AH1321" s="132"/>
      <c r="AI1321" s="133"/>
      <c r="AJ1321" s="132"/>
      <c r="AK1321" s="104"/>
      <c r="AL1321" s="104"/>
      <c r="AM1321" s="104"/>
      <c r="AN1321" s="132"/>
      <c r="AO1321" s="104"/>
      <c r="AP1321" s="104"/>
      <c r="AQ1321" s="104"/>
      <c r="AR1321" s="104"/>
      <c r="AS1321" s="104"/>
      <c r="AT1321" s="104"/>
      <c r="AU1321" s="104"/>
      <c r="AV1321" s="126"/>
      <c r="AW1321" s="104"/>
      <c r="AX1321" s="134"/>
      <c r="AY1321" s="134"/>
      <c r="AZ1321" s="134"/>
    </row>
    <row r="1322">
      <c r="B1322" s="135"/>
      <c r="D1322" s="38"/>
      <c r="E1322" s="83"/>
      <c r="F1322" s="70"/>
      <c r="G1322" s="71"/>
      <c r="H1322" s="72"/>
      <c r="I1322" s="72"/>
      <c r="J1322" s="72"/>
      <c r="K1322" s="72"/>
      <c r="L1322" s="72"/>
      <c r="M1322" s="72"/>
      <c r="N1322" s="73"/>
      <c r="O1322" s="73"/>
      <c r="P1322" s="73"/>
      <c r="Q1322" s="72"/>
      <c r="R1322" s="128"/>
      <c r="S1322" s="129"/>
      <c r="T1322" s="130"/>
      <c r="U1322" s="129"/>
      <c r="V1322" s="95"/>
      <c r="W1322" s="95"/>
      <c r="X1322" s="131"/>
      <c r="Y1322" s="132"/>
      <c r="Z1322" s="132"/>
      <c r="AA1322" s="95"/>
      <c r="AB1322" s="132"/>
      <c r="AC1322" s="104"/>
      <c r="AD1322" s="104"/>
      <c r="AE1322" s="132"/>
      <c r="AF1322" s="133"/>
      <c r="AG1322" s="132"/>
      <c r="AH1322" s="132"/>
      <c r="AI1322" s="133"/>
      <c r="AJ1322" s="132"/>
      <c r="AK1322" s="104"/>
      <c r="AL1322" s="104"/>
      <c r="AM1322" s="104"/>
      <c r="AN1322" s="132"/>
      <c r="AO1322" s="104"/>
      <c r="AP1322" s="104"/>
      <c r="AQ1322" s="104"/>
      <c r="AR1322" s="104"/>
      <c r="AS1322" s="104"/>
      <c r="AT1322" s="104"/>
      <c r="AU1322" s="104"/>
      <c r="AV1322" s="126"/>
      <c r="AW1322" s="104"/>
      <c r="AX1322" s="134"/>
      <c r="AY1322" s="134"/>
      <c r="AZ1322" s="134"/>
    </row>
    <row r="1323">
      <c r="B1323" s="135"/>
      <c r="D1323" s="38"/>
      <c r="E1323" s="83"/>
      <c r="F1323" s="70"/>
      <c r="G1323" s="71"/>
      <c r="H1323" s="72"/>
      <c r="I1323" s="72"/>
      <c r="J1323" s="72"/>
      <c r="K1323" s="72"/>
      <c r="L1323" s="72"/>
      <c r="M1323" s="72"/>
      <c r="N1323" s="73"/>
      <c r="O1323" s="73"/>
      <c r="P1323" s="73"/>
      <c r="Q1323" s="72"/>
      <c r="R1323" s="128"/>
      <c r="S1323" s="129"/>
      <c r="T1323" s="130"/>
      <c r="U1323" s="129"/>
      <c r="V1323" s="95"/>
      <c r="W1323" s="95"/>
      <c r="X1323" s="131"/>
      <c r="Y1323" s="132"/>
      <c r="Z1323" s="132"/>
      <c r="AA1323" s="95"/>
      <c r="AB1323" s="132"/>
      <c r="AC1323" s="104"/>
      <c r="AD1323" s="104"/>
      <c r="AE1323" s="132"/>
      <c r="AF1323" s="133"/>
      <c r="AG1323" s="132"/>
      <c r="AH1323" s="132"/>
      <c r="AI1323" s="133"/>
      <c r="AJ1323" s="132"/>
      <c r="AK1323" s="104"/>
      <c r="AL1323" s="104"/>
      <c r="AM1323" s="104"/>
      <c r="AN1323" s="132"/>
      <c r="AO1323" s="104"/>
      <c r="AP1323" s="104"/>
      <c r="AQ1323" s="104"/>
      <c r="AR1323" s="104"/>
      <c r="AS1323" s="104"/>
      <c r="AT1323" s="104"/>
      <c r="AU1323" s="104"/>
      <c r="AV1323" s="126"/>
      <c r="AW1323" s="104"/>
      <c r="AX1323" s="134"/>
      <c r="AY1323" s="134"/>
      <c r="AZ1323" s="134"/>
    </row>
    <row r="1324">
      <c r="B1324" s="135"/>
      <c r="D1324" s="38"/>
      <c r="E1324" s="83"/>
      <c r="F1324" s="70"/>
      <c r="G1324" s="71"/>
      <c r="H1324" s="72"/>
      <c r="I1324" s="72"/>
      <c r="J1324" s="72"/>
      <c r="K1324" s="72"/>
      <c r="L1324" s="72"/>
      <c r="M1324" s="72"/>
      <c r="N1324" s="73"/>
      <c r="O1324" s="73"/>
      <c r="P1324" s="73"/>
      <c r="Q1324" s="72"/>
      <c r="R1324" s="128"/>
      <c r="S1324" s="129"/>
      <c r="T1324" s="130"/>
      <c r="U1324" s="129"/>
      <c r="V1324" s="95"/>
      <c r="W1324" s="95"/>
      <c r="X1324" s="131"/>
      <c r="Y1324" s="132"/>
      <c r="Z1324" s="132"/>
      <c r="AA1324" s="95"/>
      <c r="AB1324" s="132"/>
      <c r="AC1324" s="104"/>
      <c r="AD1324" s="104"/>
      <c r="AE1324" s="132"/>
      <c r="AF1324" s="133"/>
      <c r="AG1324" s="132"/>
      <c r="AH1324" s="132"/>
      <c r="AI1324" s="133"/>
      <c r="AJ1324" s="132"/>
      <c r="AK1324" s="104"/>
      <c r="AL1324" s="104"/>
      <c r="AM1324" s="104"/>
      <c r="AN1324" s="132"/>
      <c r="AO1324" s="104"/>
      <c r="AP1324" s="104"/>
      <c r="AQ1324" s="104"/>
      <c r="AR1324" s="104"/>
      <c r="AS1324" s="104"/>
      <c r="AT1324" s="104"/>
      <c r="AU1324" s="104"/>
      <c r="AV1324" s="126"/>
      <c r="AW1324" s="104"/>
      <c r="AX1324" s="134"/>
      <c r="AY1324" s="134"/>
      <c r="AZ1324" s="134"/>
    </row>
    <row r="1325">
      <c r="B1325" s="135"/>
      <c r="D1325" s="38"/>
      <c r="E1325" s="83"/>
      <c r="F1325" s="70"/>
      <c r="G1325" s="71"/>
      <c r="H1325" s="72"/>
      <c r="I1325" s="72"/>
      <c r="J1325" s="72"/>
      <c r="K1325" s="72"/>
      <c r="L1325" s="72"/>
      <c r="M1325" s="72"/>
      <c r="N1325" s="73"/>
      <c r="O1325" s="73"/>
      <c r="P1325" s="73"/>
      <c r="Q1325" s="72"/>
      <c r="R1325" s="128"/>
      <c r="S1325" s="129"/>
      <c r="T1325" s="130"/>
      <c r="U1325" s="129"/>
      <c r="V1325" s="95"/>
      <c r="W1325" s="95"/>
      <c r="X1325" s="131"/>
      <c r="Y1325" s="132"/>
      <c r="Z1325" s="132"/>
      <c r="AA1325" s="95"/>
      <c r="AB1325" s="132"/>
      <c r="AC1325" s="104"/>
      <c r="AD1325" s="104"/>
      <c r="AE1325" s="132"/>
      <c r="AF1325" s="133"/>
      <c r="AG1325" s="132"/>
      <c r="AH1325" s="132"/>
      <c r="AI1325" s="133"/>
      <c r="AJ1325" s="132"/>
      <c r="AK1325" s="104"/>
      <c r="AL1325" s="104"/>
      <c r="AM1325" s="104"/>
      <c r="AN1325" s="132"/>
      <c r="AO1325" s="104"/>
      <c r="AP1325" s="104"/>
      <c r="AQ1325" s="104"/>
      <c r="AR1325" s="104"/>
      <c r="AS1325" s="104"/>
      <c r="AT1325" s="104"/>
      <c r="AU1325" s="104"/>
      <c r="AV1325" s="126"/>
      <c r="AW1325" s="104"/>
      <c r="AX1325" s="134"/>
      <c r="AY1325" s="134"/>
      <c r="AZ1325" s="134"/>
    </row>
    <row r="1326">
      <c r="B1326" s="135"/>
      <c r="D1326" s="38"/>
      <c r="E1326" s="83"/>
      <c r="F1326" s="70"/>
      <c r="G1326" s="71"/>
      <c r="H1326" s="72"/>
      <c r="I1326" s="72"/>
      <c r="J1326" s="72"/>
      <c r="K1326" s="72"/>
      <c r="L1326" s="72"/>
      <c r="M1326" s="72"/>
      <c r="N1326" s="73"/>
      <c r="O1326" s="73"/>
      <c r="P1326" s="73"/>
      <c r="Q1326" s="72"/>
      <c r="R1326" s="128"/>
      <c r="S1326" s="129"/>
      <c r="T1326" s="130"/>
      <c r="U1326" s="129"/>
      <c r="V1326" s="95"/>
      <c r="W1326" s="95"/>
      <c r="X1326" s="131"/>
      <c r="Y1326" s="132"/>
      <c r="Z1326" s="132"/>
      <c r="AA1326" s="95"/>
      <c r="AB1326" s="132"/>
      <c r="AC1326" s="104"/>
      <c r="AD1326" s="104"/>
      <c r="AE1326" s="132"/>
      <c r="AF1326" s="133"/>
      <c r="AG1326" s="132"/>
      <c r="AH1326" s="132"/>
      <c r="AI1326" s="133"/>
      <c r="AJ1326" s="132"/>
      <c r="AK1326" s="104"/>
      <c r="AL1326" s="104"/>
      <c r="AM1326" s="104"/>
      <c r="AN1326" s="132"/>
      <c r="AO1326" s="104"/>
      <c r="AP1326" s="104"/>
      <c r="AQ1326" s="104"/>
      <c r="AR1326" s="104"/>
      <c r="AS1326" s="104"/>
      <c r="AT1326" s="104"/>
      <c r="AU1326" s="104"/>
      <c r="AV1326" s="126"/>
      <c r="AW1326" s="104"/>
      <c r="AX1326" s="134"/>
      <c r="AY1326" s="134"/>
      <c r="AZ1326" s="134"/>
    </row>
    <row r="1327">
      <c r="B1327" s="135"/>
      <c r="D1327" s="38"/>
      <c r="E1327" s="83"/>
      <c r="F1327" s="70"/>
      <c r="G1327" s="71"/>
      <c r="H1327" s="72"/>
      <c r="I1327" s="72"/>
      <c r="J1327" s="72"/>
      <c r="K1327" s="72"/>
      <c r="L1327" s="72"/>
      <c r="M1327" s="72"/>
      <c r="N1327" s="73"/>
      <c r="O1327" s="73"/>
      <c r="P1327" s="73"/>
      <c r="Q1327" s="72"/>
      <c r="R1327" s="128"/>
      <c r="S1327" s="129"/>
      <c r="T1327" s="130"/>
      <c r="U1327" s="129"/>
      <c r="V1327" s="95"/>
      <c r="W1327" s="95"/>
      <c r="X1327" s="131"/>
      <c r="Y1327" s="132"/>
      <c r="Z1327" s="132"/>
      <c r="AA1327" s="95"/>
      <c r="AB1327" s="132"/>
      <c r="AC1327" s="104"/>
      <c r="AD1327" s="104"/>
      <c r="AE1327" s="132"/>
      <c r="AF1327" s="133"/>
      <c r="AG1327" s="132"/>
      <c r="AH1327" s="132"/>
      <c r="AI1327" s="133"/>
      <c r="AJ1327" s="132"/>
      <c r="AK1327" s="104"/>
      <c r="AL1327" s="104"/>
      <c r="AM1327" s="104"/>
      <c r="AN1327" s="132"/>
      <c r="AO1327" s="104"/>
      <c r="AP1327" s="104"/>
      <c r="AQ1327" s="104"/>
      <c r="AR1327" s="104"/>
      <c r="AS1327" s="104"/>
      <c r="AT1327" s="104"/>
      <c r="AU1327" s="104"/>
      <c r="AV1327" s="126"/>
      <c r="AW1327" s="104"/>
      <c r="AX1327" s="134"/>
      <c r="AY1327" s="134"/>
      <c r="AZ1327" s="134"/>
    </row>
    <row r="1328">
      <c r="B1328" s="135"/>
      <c r="D1328" s="38"/>
      <c r="E1328" s="83"/>
      <c r="F1328" s="70"/>
      <c r="G1328" s="71"/>
      <c r="H1328" s="72"/>
      <c r="I1328" s="72"/>
      <c r="J1328" s="72"/>
      <c r="K1328" s="72"/>
      <c r="L1328" s="72"/>
      <c r="M1328" s="72"/>
      <c r="N1328" s="73"/>
      <c r="O1328" s="73"/>
      <c r="P1328" s="73"/>
      <c r="Q1328" s="72"/>
      <c r="R1328" s="128"/>
      <c r="S1328" s="129"/>
      <c r="T1328" s="130"/>
      <c r="U1328" s="129"/>
      <c r="V1328" s="95"/>
      <c r="W1328" s="95"/>
      <c r="X1328" s="131"/>
      <c r="Y1328" s="132"/>
      <c r="Z1328" s="132"/>
      <c r="AA1328" s="95"/>
      <c r="AB1328" s="132"/>
      <c r="AC1328" s="104"/>
      <c r="AD1328" s="104"/>
      <c r="AE1328" s="132"/>
      <c r="AF1328" s="133"/>
      <c r="AG1328" s="132"/>
      <c r="AH1328" s="132"/>
      <c r="AI1328" s="133"/>
      <c r="AJ1328" s="132"/>
      <c r="AK1328" s="104"/>
      <c r="AL1328" s="104"/>
      <c r="AM1328" s="104"/>
      <c r="AN1328" s="132"/>
      <c r="AO1328" s="104"/>
      <c r="AP1328" s="104"/>
      <c r="AQ1328" s="104"/>
      <c r="AR1328" s="104"/>
      <c r="AS1328" s="104"/>
      <c r="AT1328" s="104"/>
      <c r="AU1328" s="104"/>
      <c r="AV1328" s="126"/>
      <c r="AW1328" s="104"/>
      <c r="AX1328" s="134"/>
      <c r="AY1328" s="134"/>
      <c r="AZ1328" s="134"/>
    </row>
    <row r="1329">
      <c r="B1329" s="135"/>
      <c r="D1329" s="38"/>
      <c r="E1329" s="83"/>
      <c r="F1329" s="70"/>
      <c r="G1329" s="71"/>
      <c r="H1329" s="72"/>
      <c r="I1329" s="72"/>
      <c r="J1329" s="72"/>
      <c r="K1329" s="72"/>
      <c r="L1329" s="72"/>
      <c r="M1329" s="72"/>
      <c r="N1329" s="73"/>
      <c r="O1329" s="73"/>
      <c r="P1329" s="73"/>
      <c r="Q1329" s="72"/>
      <c r="R1329" s="128"/>
      <c r="S1329" s="129"/>
      <c r="T1329" s="130"/>
      <c r="U1329" s="129"/>
      <c r="V1329" s="95"/>
      <c r="W1329" s="95"/>
      <c r="X1329" s="131"/>
      <c r="Y1329" s="132"/>
      <c r="Z1329" s="132"/>
      <c r="AA1329" s="95"/>
      <c r="AB1329" s="132"/>
      <c r="AC1329" s="104"/>
      <c r="AD1329" s="104"/>
      <c r="AE1329" s="132"/>
      <c r="AF1329" s="133"/>
      <c r="AG1329" s="132"/>
      <c r="AH1329" s="132"/>
      <c r="AI1329" s="133"/>
      <c r="AJ1329" s="132"/>
      <c r="AK1329" s="104"/>
      <c r="AL1329" s="104"/>
      <c r="AM1329" s="104"/>
      <c r="AN1329" s="132"/>
      <c r="AO1329" s="104"/>
      <c r="AP1329" s="104"/>
      <c r="AQ1329" s="104"/>
      <c r="AR1329" s="104"/>
      <c r="AS1329" s="104"/>
      <c r="AT1329" s="104"/>
      <c r="AU1329" s="104"/>
      <c r="AV1329" s="126"/>
      <c r="AW1329" s="104"/>
      <c r="AX1329" s="134"/>
      <c r="AY1329" s="134"/>
      <c r="AZ1329" s="134"/>
    </row>
    <row r="1330">
      <c r="B1330" s="135"/>
      <c r="D1330" s="38"/>
      <c r="E1330" s="83"/>
      <c r="F1330" s="70"/>
      <c r="G1330" s="71"/>
      <c r="H1330" s="72"/>
      <c r="I1330" s="72"/>
      <c r="J1330" s="72"/>
      <c r="K1330" s="72"/>
      <c r="L1330" s="72"/>
      <c r="M1330" s="72"/>
      <c r="N1330" s="73"/>
      <c r="O1330" s="73"/>
      <c r="P1330" s="73"/>
      <c r="Q1330" s="72"/>
      <c r="R1330" s="128"/>
      <c r="S1330" s="129"/>
      <c r="T1330" s="130"/>
      <c r="U1330" s="129"/>
      <c r="V1330" s="95"/>
      <c r="W1330" s="95"/>
      <c r="X1330" s="131"/>
      <c r="Y1330" s="132"/>
      <c r="Z1330" s="132"/>
      <c r="AA1330" s="95"/>
      <c r="AB1330" s="132"/>
      <c r="AC1330" s="104"/>
      <c r="AD1330" s="104"/>
      <c r="AE1330" s="132"/>
      <c r="AF1330" s="133"/>
      <c r="AG1330" s="132"/>
      <c r="AH1330" s="132"/>
      <c r="AI1330" s="133"/>
      <c r="AJ1330" s="132"/>
      <c r="AK1330" s="104"/>
      <c r="AL1330" s="104"/>
      <c r="AM1330" s="104"/>
      <c r="AN1330" s="132"/>
      <c r="AO1330" s="104"/>
      <c r="AP1330" s="104"/>
      <c r="AQ1330" s="104"/>
      <c r="AR1330" s="104"/>
      <c r="AS1330" s="104"/>
      <c r="AT1330" s="104"/>
      <c r="AU1330" s="104"/>
      <c r="AV1330" s="126"/>
      <c r="AW1330" s="104"/>
      <c r="AX1330" s="134"/>
      <c r="AY1330" s="134"/>
      <c r="AZ1330" s="134"/>
    </row>
    <row r="1331">
      <c r="B1331" s="135"/>
      <c r="D1331" s="38"/>
      <c r="E1331" s="83"/>
      <c r="F1331" s="70"/>
      <c r="G1331" s="71"/>
      <c r="H1331" s="72"/>
      <c r="I1331" s="72"/>
      <c r="J1331" s="72"/>
      <c r="K1331" s="72"/>
      <c r="L1331" s="72"/>
      <c r="M1331" s="72"/>
      <c r="N1331" s="73"/>
      <c r="O1331" s="73"/>
      <c r="P1331" s="73"/>
      <c r="Q1331" s="72"/>
      <c r="R1331" s="128"/>
      <c r="S1331" s="129"/>
      <c r="T1331" s="130"/>
      <c r="U1331" s="129"/>
      <c r="V1331" s="95"/>
      <c r="W1331" s="95"/>
      <c r="X1331" s="131"/>
      <c r="Y1331" s="132"/>
      <c r="Z1331" s="132"/>
      <c r="AA1331" s="95"/>
      <c r="AB1331" s="132"/>
      <c r="AC1331" s="104"/>
      <c r="AD1331" s="104"/>
      <c r="AE1331" s="132"/>
      <c r="AF1331" s="133"/>
      <c r="AG1331" s="132"/>
      <c r="AH1331" s="132"/>
      <c r="AI1331" s="133"/>
      <c r="AJ1331" s="132"/>
      <c r="AK1331" s="104"/>
      <c r="AL1331" s="104"/>
      <c r="AM1331" s="104"/>
      <c r="AN1331" s="132"/>
      <c r="AO1331" s="104"/>
      <c r="AP1331" s="104"/>
      <c r="AQ1331" s="104"/>
      <c r="AR1331" s="104"/>
      <c r="AS1331" s="104"/>
      <c r="AT1331" s="104"/>
      <c r="AU1331" s="104"/>
      <c r="AV1331" s="126"/>
      <c r="AW1331" s="104"/>
      <c r="AX1331" s="134"/>
      <c r="AY1331" s="134"/>
      <c r="AZ1331" s="134"/>
    </row>
    <row r="1332">
      <c r="B1332" s="135"/>
      <c r="D1332" s="38"/>
      <c r="E1332" s="83"/>
      <c r="F1332" s="70"/>
      <c r="G1332" s="71"/>
      <c r="H1332" s="72"/>
      <c r="I1332" s="72"/>
      <c r="J1332" s="72"/>
      <c r="K1332" s="72"/>
      <c r="L1332" s="72"/>
      <c r="M1332" s="72"/>
      <c r="N1332" s="73"/>
      <c r="O1332" s="73"/>
      <c r="P1332" s="73"/>
      <c r="Q1332" s="72"/>
      <c r="R1332" s="128"/>
      <c r="S1332" s="129"/>
      <c r="T1332" s="130"/>
      <c r="U1332" s="129"/>
      <c r="V1332" s="95"/>
      <c r="W1332" s="95"/>
      <c r="X1332" s="131"/>
      <c r="Y1332" s="132"/>
      <c r="Z1332" s="132"/>
      <c r="AA1332" s="95"/>
      <c r="AB1332" s="132"/>
      <c r="AC1332" s="104"/>
      <c r="AD1332" s="104"/>
      <c r="AE1332" s="132"/>
      <c r="AF1332" s="133"/>
      <c r="AG1332" s="132"/>
      <c r="AH1332" s="132"/>
      <c r="AI1332" s="133"/>
      <c r="AJ1332" s="132"/>
      <c r="AK1332" s="104"/>
      <c r="AL1332" s="104"/>
      <c r="AM1332" s="104"/>
      <c r="AN1332" s="132"/>
      <c r="AO1332" s="104"/>
      <c r="AP1332" s="104"/>
      <c r="AQ1332" s="104"/>
      <c r="AR1332" s="104"/>
      <c r="AS1332" s="104"/>
      <c r="AT1332" s="104"/>
      <c r="AU1332" s="104"/>
      <c r="AV1332" s="126"/>
      <c r="AW1332" s="104"/>
      <c r="AX1332" s="134"/>
      <c r="AY1332" s="134"/>
      <c r="AZ1332" s="134"/>
    </row>
    <row r="1333">
      <c r="B1333" s="135"/>
      <c r="D1333" s="38"/>
      <c r="E1333" s="83"/>
      <c r="F1333" s="70"/>
      <c r="G1333" s="71"/>
      <c r="H1333" s="72"/>
      <c r="I1333" s="72"/>
      <c r="J1333" s="72"/>
      <c r="K1333" s="72"/>
      <c r="L1333" s="72"/>
      <c r="M1333" s="72"/>
      <c r="N1333" s="73"/>
      <c r="O1333" s="73"/>
      <c r="P1333" s="73"/>
      <c r="Q1333" s="72"/>
      <c r="R1333" s="128"/>
      <c r="S1333" s="129"/>
      <c r="T1333" s="130"/>
      <c r="U1333" s="129"/>
      <c r="V1333" s="95"/>
      <c r="W1333" s="95"/>
      <c r="X1333" s="131"/>
      <c r="Y1333" s="132"/>
      <c r="Z1333" s="132"/>
      <c r="AA1333" s="95"/>
      <c r="AB1333" s="132"/>
      <c r="AC1333" s="104"/>
      <c r="AD1333" s="104"/>
      <c r="AE1333" s="132"/>
      <c r="AF1333" s="133"/>
      <c r="AG1333" s="132"/>
      <c r="AH1333" s="132"/>
      <c r="AI1333" s="133"/>
      <c r="AJ1333" s="132"/>
      <c r="AK1333" s="104"/>
      <c r="AL1333" s="104"/>
      <c r="AM1333" s="104"/>
      <c r="AN1333" s="132"/>
      <c r="AO1333" s="104"/>
      <c r="AP1333" s="104"/>
      <c r="AQ1333" s="104"/>
      <c r="AR1333" s="104"/>
      <c r="AS1333" s="104"/>
      <c r="AT1333" s="104"/>
      <c r="AU1333" s="104"/>
      <c r="AV1333" s="126"/>
      <c r="AW1333" s="104"/>
      <c r="AX1333" s="134"/>
      <c r="AY1333" s="134"/>
      <c r="AZ1333" s="134"/>
    </row>
    <row r="1334">
      <c r="B1334" s="135"/>
      <c r="D1334" s="38"/>
      <c r="E1334" s="83"/>
      <c r="F1334" s="70"/>
      <c r="G1334" s="71"/>
      <c r="H1334" s="72"/>
      <c r="I1334" s="72"/>
      <c r="J1334" s="72"/>
      <c r="K1334" s="72"/>
      <c r="L1334" s="72"/>
      <c r="M1334" s="72"/>
      <c r="N1334" s="73"/>
      <c r="O1334" s="73"/>
      <c r="P1334" s="73"/>
      <c r="Q1334" s="72"/>
      <c r="R1334" s="128"/>
      <c r="S1334" s="129"/>
      <c r="T1334" s="130"/>
      <c r="U1334" s="129"/>
      <c r="V1334" s="95"/>
      <c r="W1334" s="95"/>
      <c r="X1334" s="131"/>
      <c r="Y1334" s="132"/>
      <c r="Z1334" s="132"/>
      <c r="AA1334" s="95"/>
      <c r="AB1334" s="132"/>
      <c r="AC1334" s="104"/>
      <c r="AD1334" s="104"/>
      <c r="AE1334" s="132"/>
      <c r="AF1334" s="133"/>
      <c r="AG1334" s="132"/>
      <c r="AH1334" s="132"/>
      <c r="AI1334" s="133"/>
      <c r="AJ1334" s="132"/>
      <c r="AK1334" s="104"/>
      <c r="AL1334" s="104"/>
      <c r="AM1334" s="104"/>
      <c r="AN1334" s="132"/>
      <c r="AO1334" s="104"/>
      <c r="AP1334" s="104"/>
      <c r="AQ1334" s="104"/>
      <c r="AR1334" s="104"/>
      <c r="AS1334" s="104"/>
      <c r="AT1334" s="104"/>
      <c r="AU1334" s="104"/>
      <c r="AV1334" s="126"/>
      <c r="AW1334" s="104"/>
      <c r="AX1334" s="134"/>
      <c r="AY1334" s="134"/>
      <c r="AZ1334" s="134"/>
    </row>
    <row r="1335">
      <c r="B1335" s="135"/>
      <c r="D1335" s="38"/>
      <c r="E1335" s="83"/>
      <c r="F1335" s="70"/>
      <c r="G1335" s="71"/>
      <c r="H1335" s="72"/>
      <c r="I1335" s="72"/>
      <c r="J1335" s="72"/>
      <c r="K1335" s="72"/>
      <c r="L1335" s="72"/>
      <c r="M1335" s="72"/>
      <c r="N1335" s="73"/>
      <c r="O1335" s="73"/>
      <c r="P1335" s="73"/>
      <c r="Q1335" s="72"/>
      <c r="R1335" s="128"/>
      <c r="S1335" s="129"/>
      <c r="T1335" s="130"/>
      <c r="U1335" s="129"/>
      <c r="V1335" s="95"/>
      <c r="W1335" s="95"/>
      <c r="X1335" s="131"/>
      <c r="Y1335" s="132"/>
      <c r="Z1335" s="132"/>
      <c r="AA1335" s="95"/>
      <c r="AB1335" s="132"/>
      <c r="AC1335" s="104"/>
      <c r="AD1335" s="104"/>
      <c r="AE1335" s="132"/>
      <c r="AF1335" s="133"/>
      <c r="AG1335" s="132"/>
      <c r="AH1335" s="132"/>
      <c r="AI1335" s="133"/>
      <c r="AJ1335" s="132"/>
      <c r="AK1335" s="104"/>
      <c r="AL1335" s="104"/>
      <c r="AM1335" s="104"/>
      <c r="AN1335" s="132"/>
      <c r="AO1335" s="104"/>
      <c r="AP1335" s="104"/>
      <c r="AQ1335" s="104"/>
      <c r="AR1335" s="104"/>
      <c r="AS1335" s="104"/>
      <c r="AT1335" s="104"/>
      <c r="AU1335" s="104"/>
      <c r="AV1335" s="126"/>
      <c r="AW1335" s="104"/>
      <c r="AX1335" s="134"/>
      <c r="AY1335" s="134"/>
      <c r="AZ1335" s="134"/>
    </row>
    <row r="1336">
      <c r="B1336" s="135"/>
      <c r="D1336" s="38"/>
      <c r="E1336" s="83"/>
      <c r="F1336" s="70"/>
      <c r="G1336" s="71"/>
      <c r="H1336" s="72"/>
      <c r="I1336" s="72"/>
      <c r="J1336" s="72"/>
      <c r="K1336" s="72"/>
      <c r="L1336" s="72"/>
      <c r="M1336" s="72"/>
      <c r="N1336" s="73"/>
      <c r="O1336" s="73"/>
      <c r="P1336" s="73"/>
      <c r="Q1336" s="72"/>
      <c r="R1336" s="128"/>
      <c r="S1336" s="129"/>
      <c r="T1336" s="130"/>
      <c r="U1336" s="129"/>
      <c r="V1336" s="95"/>
      <c r="W1336" s="95"/>
      <c r="X1336" s="131"/>
      <c r="Y1336" s="132"/>
      <c r="Z1336" s="132"/>
      <c r="AA1336" s="95"/>
      <c r="AB1336" s="132"/>
      <c r="AC1336" s="104"/>
      <c r="AD1336" s="104"/>
      <c r="AE1336" s="132"/>
      <c r="AF1336" s="133"/>
      <c r="AG1336" s="132"/>
      <c r="AH1336" s="132"/>
      <c r="AI1336" s="133"/>
      <c r="AJ1336" s="132"/>
      <c r="AK1336" s="104"/>
      <c r="AL1336" s="104"/>
      <c r="AM1336" s="104"/>
      <c r="AN1336" s="132"/>
      <c r="AO1336" s="104"/>
      <c r="AP1336" s="104"/>
      <c r="AQ1336" s="104"/>
      <c r="AR1336" s="104"/>
      <c r="AS1336" s="104"/>
      <c r="AT1336" s="104"/>
      <c r="AU1336" s="104"/>
      <c r="AV1336" s="126"/>
      <c r="AW1336" s="104"/>
      <c r="AX1336" s="134"/>
      <c r="AY1336" s="134"/>
      <c r="AZ1336" s="134"/>
    </row>
    <row r="1337">
      <c r="B1337" s="135"/>
      <c r="D1337" s="38"/>
      <c r="E1337" s="83"/>
      <c r="F1337" s="70"/>
      <c r="G1337" s="71"/>
      <c r="H1337" s="72"/>
      <c r="I1337" s="72"/>
      <c r="J1337" s="72"/>
      <c r="K1337" s="72"/>
      <c r="L1337" s="72"/>
      <c r="M1337" s="72"/>
      <c r="N1337" s="73"/>
      <c r="O1337" s="73"/>
      <c r="P1337" s="73"/>
      <c r="Q1337" s="72"/>
      <c r="R1337" s="128"/>
      <c r="S1337" s="129"/>
      <c r="T1337" s="130"/>
      <c r="U1337" s="129"/>
      <c r="V1337" s="95"/>
      <c r="W1337" s="95"/>
      <c r="X1337" s="131"/>
      <c r="Y1337" s="132"/>
      <c r="Z1337" s="132"/>
      <c r="AA1337" s="95"/>
      <c r="AB1337" s="132"/>
      <c r="AC1337" s="104"/>
      <c r="AD1337" s="104"/>
      <c r="AE1337" s="132"/>
      <c r="AF1337" s="133"/>
      <c r="AG1337" s="132"/>
      <c r="AH1337" s="132"/>
      <c r="AI1337" s="133"/>
      <c r="AJ1337" s="132"/>
      <c r="AK1337" s="104"/>
      <c r="AL1337" s="104"/>
      <c r="AM1337" s="104"/>
      <c r="AN1337" s="132"/>
      <c r="AO1337" s="104"/>
      <c r="AP1337" s="104"/>
      <c r="AQ1337" s="104"/>
      <c r="AR1337" s="104"/>
      <c r="AS1337" s="104"/>
      <c r="AT1337" s="104"/>
      <c r="AU1337" s="104"/>
      <c r="AV1337" s="126"/>
      <c r="AW1337" s="104"/>
      <c r="AX1337" s="134"/>
      <c r="AY1337" s="134"/>
      <c r="AZ1337" s="134"/>
    </row>
    <row r="1338">
      <c r="B1338" s="135"/>
      <c r="D1338" s="38"/>
      <c r="E1338" s="83"/>
      <c r="F1338" s="70"/>
      <c r="G1338" s="71"/>
      <c r="H1338" s="72"/>
      <c r="I1338" s="72"/>
      <c r="J1338" s="72"/>
      <c r="K1338" s="72"/>
      <c r="L1338" s="72"/>
      <c r="M1338" s="72"/>
      <c r="N1338" s="73"/>
      <c r="O1338" s="73"/>
      <c r="P1338" s="73"/>
      <c r="Q1338" s="72"/>
      <c r="R1338" s="128"/>
      <c r="S1338" s="129"/>
      <c r="T1338" s="130"/>
      <c r="U1338" s="129"/>
      <c r="V1338" s="95"/>
      <c r="W1338" s="95"/>
      <c r="X1338" s="131"/>
      <c r="Y1338" s="132"/>
      <c r="Z1338" s="132"/>
      <c r="AA1338" s="95"/>
      <c r="AB1338" s="132"/>
      <c r="AC1338" s="104"/>
      <c r="AD1338" s="104"/>
      <c r="AE1338" s="132"/>
      <c r="AF1338" s="133"/>
      <c r="AG1338" s="132"/>
      <c r="AH1338" s="132"/>
      <c r="AI1338" s="133"/>
      <c r="AJ1338" s="132"/>
      <c r="AK1338" s="104"/>
      <c r="AL1338" s="104"/>
      <c r="AM1338" s="104"/>
      <c r="AN1338" s="132"/>
      <c r="AO1338" s="104"/>
      <c r="AP1338" s="104"/>
      <c r="AQ1338" s="104"/>
      <c r="AR1338" s="104"/>
      <c r="AS1338" s="104"/>
      <c r="AT1338" s="104"/>
      <c r="AU1338" s="104"/>
      <c r="AV1338" s="126"/>
      <c r="AW1338" s="104"/>
      <c r="AX1338" s="134"/>
      <c r="AY1338" s="134"/>
      <c r="AZ1338" s="134"/>
    </row>
    <row r="1339">
      <c r="B1339" s="135"/>
      <c r="D1339" s="38"/>
      <c r="E1339" s="83"/>
      <c r="F1339" s="70"/>
      <c r="G1339" s="71"/>
      <c r="H1339" s="72"/>
      <c r="I1339" s="72"/>
      <c r="J1339" s="72"/>
      <c r="K1339" s="72"/>
      <c r="L1339" s="72"/>
      <c r="M1339" s="72"/>
      <c r="N1339" s="73"/>
      <c r="O1339" s="73"/>
      <c r="P1339" s="73"/>
      <c r="Q1339" s="72"/>
      <c r="R1339" s="128"/>
      <c r="S1339" s="129"/>
      <c r="T1339" s="130"/>
      <c r="U1339" s="129"/>
      <c r="V1339" s="95"/>
      <c r="W1339" s="95"/>
      <c r="X1339" s="131"/>
      <c r="Y1339" s="132"/>
      <c r="Z1339" s="132"/>
      <c r="AA1339" s="95"/>
      <c r="AB1339" s="132"/>
      <c r="AC1339" s="104"/>
      <c r="AD1339" s="104"/>
      <c r="AE1339" s="132"/>
      <c r="AF1339" s="133"/>
      <c r="AG1339" s="132"/>
      <c r="AH1339" s="132"/>
      <c r="AI1339" s="133"/>
      <c r="AJ1339" s="132"/>
      <c r="AK1339" s="104"/>
      <c r="AL1339" s="104"/>
      <c r="AM1339" s="104"/>
      <c r="AN1339" s="132"/>
      <c r="AO1339" s="104"/>
      <c r="AP1339" s="104"/>
      <c r="AQ1339" s="104"/>
      <c r="AR1339" s="104"/>
      <c r="AS1339" s="104"/>
      <c r="AT1339" s="104"/>
      <c r="AU1339" s="104"/>
      <c r="AV1339" s="126"/>
      <c r="AW1339" s="104"/>
      <c r="AX1339" s="134"/>
      <c r="AY1339" s="134"/>
      <c r="AZ1339" s="134"/>
    </row>
    <row r="1340">
      <c r="B1340" s="135"/>
      <c r="D1340" s="38"/>
      <c r="E1340" s="83"/>
      <c r="F1340" s="70"/>
      <c r="G1340" s="71"/>
      <c r="H1340" s="72"/>
      <c r="I1340" s="72"/>
      <c r="J1340" s="72"/>
      <c r="K1340" s="72"/>
      <c r="L1340" s="72"/>
      <c r="M1340" s="72"/>
      <c r="N1340" s="73"/>
      <c r="O1340" s="73"/>
      <c r="P1340" s="73"/>
      <c r="Q1340" s="72"/>
      <c r="R1340" s="128"/>
      <c r="S1340" s="129"/>
      <c r="T1340" s="130"/>
      <c r="U1340" s="129"/>
      <c r="V1340" s="95"/>
      <c r="W1340" s="95"/>
      <c r="X1340" s="131"/>
      <c r="Y1340" s="132"/>
      <c r="Z1340" s="132"/>
      <c r="AA1340" s="95"/>
      <c r="AB1340" s="132"/>
      <c r="AC1340" s="104"/>
      <c r="AD1340" s="104"/>
      <c r="AE1340" s="132"/>
      <c r="AF1340" s="133"/>
      <c r="AG1340" s="132"/>
      <c r="AH1340" s="132"/>
      <c r="AI1340" s="133"/>
      <c r="AJ1340" s="132"/>
      <c r="AK1340" s="104"/>
      <c r="AL1340" s="104"/>
      <c r="AM1340" s="104"/>
      <c r="AN1340" s="132"/>
      <c r="AO1340" s="104"/>
      <c r="AP1340" s="104"/>
      <c r="AQ1340" s="104"/>
      <c r="AR1340" s="104"/>
      <c r="AS1340" s="104"/>
      <c r="AT1340" s="104"/>
      <c r="AU1340" s="104"/>
      <c r="AV1340" s="126"/>
      <c r="AW1340" s="104"/>
      <c r="AX1340" s="134"/>
      <c r="AY1340" s="134"/>
      <c r="AZ1340" s="134"/>
    </row>
    <row r="1341">
      <c r="B1341" s="135"/>
      <c r="D1341" s="38"/>
      <c r="E1341" s="83"/>
      <c r="F1341" s="70"/>
      <c r="G1341" s="71"/>
      <c r="H1341" s="72"/>
      <c r="I1341" s="72"/>
      <c r="J1341" s="72"/>
      <c r="K1341" s="72"/>
      <c r="L1341" s="72"/>
      <c r="M1341" s="72"/>
      <c r="N1341" s="73"/>
      <c r="O1341" s="73"/>
      <c r="P1341" s="73"/>
      <c r="Q1341" s="72"/>
      <c r="R1341" s="128"/>
      <c r="S1341" s="129"/>
      <c r="T1341" s="130"/>
      <c r="U1341" s="129"/>
      <c r="V1341" s="95"/>
      <c r="W1341" s="95"/>
      <c r="X1341" s="131"/>
      <c r="Y1341" s="132"/>
      <c r="Z1341" s="132"/>
      <c r="AA1341" s="95"/>
      <c r="AB1341" s="132"/>
      <c r="AC1341" s="104"/>
      <c r="AD1341" s="104"/>
      <c r="AE1341" s="132"/>
      <c r="AF1341" s="133"/>
      <c r="AG1341" s="132"/>
      <c r="AH1341" s="132"/>
      <c r="AI1341" s="133"/>
      <c r="AJ1341" s="132"/>
      <c r="AK1341" s="104"/>
      <c r="AL1341" s="104"/>
      <c r="AM1341" s="104"/>
      <c r="AN1341" s="132"/>
      <c r="AO1341" s="104"/>
      <c r="AP1341" s="104"/>
      <c r="AQ1341" s="104"/>
      <c r="AR1341" s="104"/>
      <c r="AS1341" s="104"/>
      <c r="AT1341" s="104"/>
      <c r="AU1341" s="104"/>
      <c r="AV1341" s="126"/>
      <c r="AW1341" s="104"/>
      <c r="AX1341" s="134"/>
      <c r="AY1341" s="134"/>
      <c r="AZ1341" s="134"/>
    </row>
    <row r="1342">
      <c r="B1342" s="135"/>
      <c r="D1342" s="38"/>
      <c r="E1342" s="83"/>
      <c r="F1342" s="70"/>
      <c r="G1342" s="71"/>
      <c r="H1342" s="72"/>
      <c r="I1342" s="72"/>
      <c r="J1342" s="72"/>
      <c r="K1342" s="72"/>
      <c r="L1342" s="72"/>
      <c r="M1342" s="72"/>
      <c r="N1342" s="73"/>
      <c r="O1342" s="73"/>
      <c r="P1342" s="73"/>
      <c r="Q1342" s="72"/>
      <c r="R1342" s="128"/>
      <c r="S1342" s="129"/>
      <c r="T1342" s="130"/>
      <c r="U1342" s="129"/>
      <c r="V1342" s="95"/>
      <c r="W1342" s="95"/>
      <c r="X1342" s="131"/>
      <c r="Y1342" s="132"/>
      <c r="Z1342" s="132"/>
      <c r="AA1342" s="95"/>
      <c r="AB1342" s="132"/>
      <c r="AC1342" s="104"/>
      <c r="AD1342" s="104"/>
      <c r="AE1342" s="132"/>
      <c r="AF1342" s="133"/>
      <c r="AG1342" s="132"/>
      <c r="AH1342" s="132"/>
      <c r="AI1342" s="133"/>
      <c r="AJ1342" s="132"/>
      <c r="AK1342" s="104"/>
      <c r="AL1342" s="104"/>
      <c r="AM1342" s="104"/>
      <c r="AN1342" s="132"/>
      <c r="AO1342" s="104"/>
      <c r="AP1342" s="104"/>
      <c r="AQ1342" s="104"/>
      <c r="AR1342" s="104"/>
      <c r="AS1342" s="104"/>
      <c r="AT1342" s="104"/>
      <c r="AU1342" s="104"/>
      <c r="AV1342" s="126"/>
      <c r="AW1342" s="104"/>
      <c r="AX1342" s="134"/>
      <c r="AY1342" s="134"/>
      <c r="AZ1342" s="134"/>
    </row>
    <row r="1343">
      <c r="B1343" s="135"/>
      <c r="D1343" s="38"/>
      <c r="E1343" s="83"/>
      <c r="F1343" s="70"/>
      <c r="G1343" s="71"/>
      <c r="H1343" s="72"/>
      <c r="I1343" s="72"/>
      <c r="J1343" s="72"/>
      <c r="K1343" s="72"/>
      <c r="L1343" s="72"/>
      <c r="M1343" s="72"/>
      <c r="N1343" s="73"/>
      <c r="O1343" s="73"/>
      <c r="P1343" s="73"/>
      <c r="Q1343" s="72"/>
      <c r="R1343" s="128"/>
      <c r="S1343" s="129"/>
      <c r="T1343" s="130"/>
      <c r="U1343" s="129"/>
      <c r="V1343" s="95"/>
      <c r="W1343" s="95"/>
      <c r="X1343" s="131"/>
      <c r="Y1343" s="132"/>
      <c r="Z1343" s="132"/>
      <c r="AA1343" s="95"/>
      <c r="AB1343" s="132"/>
      <c r="AC1343" s="104"/>
      <c r="AD1343" s="104"/>
      <c r="AE1343" s="132"/>
      <c r="AF1343" s="133"/>
      <c r="AG1343" s="132"/>
      <c r="AH1343" s="132"/>
      <c r="AI1343" s="133"/>
      <c r="AJ1343" s="132"/>
      <c r="AK1343" s="104"/>
      <c r="AL1343" s="104"/>
      <c r="AM1343" s="104"/>
      <c r="AN1343" s="132"/>
      <c r="AO1343" s="104"/>
      <c r="AP1343" s="104"/>
      <c r="AQ1343" s="104"/>
      <c r="AR1343" s="104"/>
      <c r="AS1343" s="104"/>
      <c r="AT1343" s="104"/>
      <c r="AU1343" s="104"/>
      <c r="AV1343" s="126"/>
      <c r="AW1343" s="104"/>
      <c r="AX1343" s="134"/>
      <c r="AY1343" s="134"/>
      <c r="AZ1343" s="134"/>
    </row>
    <row r="1344">
      <c r="B1344" s="135"/>
      <c r="D1344" s="38"/>
      <c r="E1344" s="83"/>
      <c r="F1344" s="70"/>
      <c r="G1344" s="71"/>
      <c r="H1344" s="72"/>
      <c r="I1344" s="72"/>
      <c r="J1344" s="72"/>
      <c r="K1344" s="72"/>
      <c r="L1344" s="72"/>
      <c r="M1344" s="72"/>
      <c r="N1344" s="73"/>
      <c r="O1344" s="73"/>
      <c r="P1344" s="73"/>
      <c r="Q1344" s="72"/>
      <c r="R1344" s="128"/>
      <c r="S1344" s="129"/>
      <c r="T1344" s="130"/>
      <c r="U1344" s="129"/>
      <c r="V1344" s="95"/>
      <c r="W1344" s="95"/>
      <c r="X1344" s="131"/>
      <c r="Y1344" s="132"/>
      <c r="Z1344" s="132"/>
      <c r="AA1344" s="95"/>
      <c r="AB1344" s="132"/>
      <c r="AC1344" s="104"/>
      <c r="AD1344" s="104"/>
      <c r="AE1344" s="132"/>
      <c r="AF1344" s="133"/>
      <c r="AG1344" s="132"/>
      <c r="AH1344" s="132"/>
      <c r="AI1344" s="133"/>
      <c r="AJ1344" s="132"/>
      <c r="AK1344" s="104"/>
      <c r="AL1344" s="104"/>
      <c r="AM1344" s="104"/>
      <c r="AN1344" s="132"/>
      <c r="AO1344" s="104"/>
      <c r="AP1344" s="104"/>
      <c r="AQ1344" s="104"/>
      <c r="AR1344" s="104"/>
      <c r="AS1344" s="104"/>
      <c r="AT1344" s="104"/>
      <c r="AU1344" s="104"/>
      <c r="AV1344" s="126"/>
      <c r="AW1344" s="104"/>
      <c r="AX1344" s="134"/>
      <c r="AY1344" s="134"/>
      <c r="AZ1344" s="134"/>
    </row>
    <row r="1345">
      <c r="B1345" s="135"/>
      <c r="D1345" s="38"/>
      <c r="E1345" s="83"/>
      <c r="F1345" s="70"/>
      <c r="G1345" s="71"/>
      <c r="H1345" s="72"/>
      <c r="I1345" s="72"/>
      <c r="J1345" s="72"/>
      <c r="K1345" s="72"/>
      <c r="L1345" s="72"/>
      <c r="M1345" s="72"/>
      <c r="N1345" s="73"/>
      <c r="O1345" s="73"/>
      <c r="P1345" s="73"/>
      <c r="Q1345" s="72"/>
      <c r="R1345" s="128"/>
      <c r="S1345" s="129"/>
      <c r="T1345" s="130"/>
      <c r="U1345" s="129"/>
      <c r="V1345" s="95"/>
      <c r="W1345" s="95"/>
      <c r="X1345" s="131"/>
      <c r="Y1345" s="132"/>
      <c r="Z1345" s="132"/>
      <c r="AA1345" s="95"/>
      <c r="AB1345" s="132"/>
      <c r="AC1345" s="104"/>
      <c r="AD1345" s="104"/>
      <c r="AE1345" s="132"/>
      <c r="AF1345" s="133"/>
      <c r="AG1345" s="132"/>
      <c r="AH1345" s="132"/>
      <c r="AI1345" s="133"/>
      <c r="AJ1345" s="132"/>
      <c r="AK1345" s="104"/>
      <c r="AL1345" s="104"/>
      <c r="AM1345" s="104"/>
      <c r="AN1345" s="132"/>
      <c r="AO1345" s="104"/>
      <c r="AP1345" s="104"/>
      <c r="AQ1345" s="104"/>
      <c r="AR1345" s="104"/>
      <c r="AS1345" s="104"/>
      <c r="AT1345" s="104"/>
      <c r="AU1345" s="104"/>
      <c r="AV1345" s="126"/>
      <c r="AW1345" s="104"/>
      <c r="AX1345" s="134"/>
      <c r="AY1345" s="134"/>
      <c r="AZ1345" s="134"/>
    </row>
    <row r="1346">
      <c r="B1346" s="135"/>
      <c r="D1346" s="38"/>
      <c r="E1346" s="83"/>
      <c r="F1346" s="70"/>
      <c r="G1346" s="71"/>
      <c r="H1346" s="72"/>
      <c r="I1346" s="72"/>
      <c r="J1346" s="72"/>
      <c r="K1346" s="72"/>
      <c r="L1346" s="72"/>
      <c r="M1346" s="72"/>
      <c r="N1346" s="73"/>
      <c r="O1346" s="73"/>
      <c r="P1346" s="73"/>
      <c r="Q1346" s="72"/>
      <c r="R1346" s="128"/>
      <c r="S1346" s="129"/>
      <c r="T1346" s="130"/>
      <c r="U1346" s="129"/>
      <c r="V1346" s="95"/>
      <c r="W1346" s="95"/>
      <c r="X1346" s="131"/>
      <c r="Y1346" s="132"/>
      <c r="Z1346" s="132"/>
      <c r="AA1346" s="95"/>
      <c r="AB1346" s="132"/>
      <c r="AC1346" s="104"/>
      <c r="AD1346" s="104"/>
      <c r="AE1346" s="132"/>
      <c r="AF1346" s="133"/>
      <c r="AG1346" s="132"/>
      <c r="AH1346" s="132"/>
      <c r="AI1346" s="133"/>
      <c r="AJ1346" s="132"/>
      <c r="AK1346" s="104"/>
      <c r="AL1346" s="104"/>
      <c r="AM1346" s="104"/>
      <c r="AN1346" s="132"/>
      <c r="AO1346" s="104"/>
      <c r="AP1346" s="104"/>
      <c r="AQ1346" s="104"/>
      <c r="AR1346" s="104"/>
      <c r="AS1346" s="104"/>
      <c r="AT1346" s="104"/>
      <c r="AU1346" s="104"/>
      <c r="AV1346" s="126"/>
      <c r="AW1346" s="104"/>
      <c r="AX1346" s="134"/>
      <c r="AY1346" s="134"/>
      <c r="AZ1346" s="134"/>
    </row>
    <row r="1347">
      <c r="B1347" s="135"/>
      <c r="D1347" s="38"/>
      <c r="E1347" s="83"/>
      <c r="F1347" s="70"/>
      <c r="G1347" s="71"/>
      <c r="H1347" s="72"/>
      <c r="I1347" s="72"/>
      <c r="J1347" s="72"/>
      <c r="K1347" s="72"/>
      <c r="L1347" s="72"/>
      <c r="M1347" s="72"/>
      <c r="N1347" s="73"/>
      <c r="O1347" s="73"/>
      <c r="P1347" s="73"/>
      <c r="Q1347" s="72"/>
      <c r="R1347" s="128"/>
      <c r="S1347" s="129"/>
      <c r="T1347" s="130"/>
      <c r="U1347" s="129"/>
      <c r="V1347" s="95"/>
      <c r="W1347" s="95"/>
      <c r="X1347" s="131"/>
      <c r="Y1347" s="132"/>
      <c r="Z1347" s="132"/>
      <c r="AA1347" s="95"/>
      <c r="AB1347" s="132"/>
      <c r="AC1347" s="104"/>
      <c r="AD1347" s="104"/>
      <c r="AE1347" s="132"/>
      <c r="AF1347" s="133"/>
      <c r="AG1347" s="132"/>
      <c r="AH1347" s="132"/>
      <c r="AI1347" s="133"/>
      <c r="AJ1347" s="132"/>
      <c r="AK1347" s="104"/>
      <c r="AL1347" s="104"/>
      <c r="AM1347" s="104"/>
      <c r="AN1347" s="132"/>
      <c r="AO1347" s="104"/>
      <c r="AP1347" s="104"/>
      <c r="AQ1347" s="104"/>
      <c r="AR1347" s="104"/>
      <c r="AS1347" s="104"/>
      <c r="AT1347" s="104"/>
      <c r="AU1347" s="104"/>
      <c r="AV1347" s="126"/>
      <c r="AW1347" s="104"/>
      <c r="AX1347" s="134"/>
      <c r="AY1347" s="134"/>
      <c r="AZ1347" s="134"/>
    </row>
    <row r="1348">
      <c r="B1348" s="135"/>
      <c r="D1348" s="38"/>
      <c r="E1348" s="83"/>
      <c r="F1348" s="70"/>
      <c r="G1348" s="71"/>
      <c r="H1348" s="72"/>
      <c r="I1348" s="72"/>
      <c r="J1348" s="72"/>
      <c r="K1348" s="72"/>
      <c r="L1348" s="72"/>
      <c r="M1348" s="72"/>
      <c r="N1348" s="73"/>
      <c r="O1348" s="73"/>
      <c r="P1348" s="73"/>
      <c r="Q1348" s="72"/>
      <c r="R1348" s="128"/>
      <c r="S1348" s="129"/>
      <c r="T1348" s="130"/>
      <c r="U1348" s="129"/>
      <c r="V1348" s="95"/>
      <c r="W1348" s="95"/>
      <c r="X1348" s="131"/>
      <c r="Y1348" s="132"/>
      <c r="Z1348" s="132"/>
      <c r="AA1348" s="95"/>
      <c r="AB1348" s="132"/>
      <c r="AC1348" s="104"/>
      <c r="AD1348" s="104"/>
      <c r="AE1348" s="132"/>
      <c r="AF1348" s="133"/>
      <c r="AG1348" s="132"/>
      <c r="AH1348" s="132"/>
      <c r="AI1348" s="133"/>
      <c r="AJ1348" s="132"/>
      <c r="AK1348" s="104"/>
      <c r="AL1348" s="104"/>
      <c r="AM1348" s="104"/>
      <c r="AN1348" s="132"/>
      <c r="AO1348" s="104"/>
      <c r="AP1348" s="104"/>
      <c r="AQ1348" s="104"/>
      <c r="AR1348" s="104"/>
      <c r="AS1348" s="104"/>
      <c r="AT1348" s="104"/>
      <c r="AU1348" s="104"/>
      <c r="AV1348" s="126"/>
      <c r="AW1348" s="104"/>
      <c r="AX1348" s="134"/>
      <c r="AY1348" s="134"/>
      <c r="AZ1348" s="134"/>
    </row>
    <row r="1349">
      <c r="B1349" s="135"/>
      <c r="D1349" s="38"/>
      <c r="E1349" s="83"/>
      <c r="F1349" s="70"/>
      <c r="G1349" s="71"/>
      <c r="H1349" s="72"/>
      <c r="I1349" s="72"/>
      <c r="J1349" s="72"/>
      <c r="K1349" s="72"/>
      <c r="L1349" s="72"/>
      <c r="M1349" s="72"/>
      <c r="N1349" s="73"/>
      <c r="O1349" s="73"/>
      <c r="P1349" s="73"/>
      <c r="Q1349" s="72"/>
      <c r="R1349" s="128"/>
      <c r="S1349" s="129"/>
      <c r="T1349" s="130"/>
      <c r="U1349" s="129"/>
      <c r="V1349" s="95"/>
      <c r="W1349" s="95"/>
      <c r="X1349" s="131"/>
      <c r="Y1349" s="132"/>
      <c r="Z1349" s="132"/>
      <c r="AA1349" s="95"/>
      <c r="AB1349" s="132"/>
      <c r="AC1349" s="104"/>
      <c r="AD1349" s="104"/>
      <c r="AE1349" s="132"/>
      <c r="AF1349" s="133"/>
      <c r="AG1349" s="132"/>
      <c r="AH1349" s="132"/>
      <c r="AI1349" s="133"/>
      <c r="AJ1349" s="132"/>
      <c r="AK1349" s="104"/>
      <c r="AL1349" s="104"/>
      <c r="AM1349" s="104"/>
      <c r="AN1349" s="132"/>
      <c r="AO1349" s="104"/>
      <c r="AP1349" s="104"/>
      <c r="AQ1349" s="104"/>
      <c r="AR1349" s="104"/>
      <c r="AS1349" s="104"/>
      <c r="AT1349" s="104"/>
      <c r="AU1349" s="104"/>
      <c r="AV1349" s="126"/>
      <c r="AW1349" s="104"/>
      <c r="AX1349" s="134"/>
      <c r="AY1349" s="134"/>
      <c r="AZ1349" s="134"/>
    </row>
    <row r="1350">
      <c r="B1350" s="135"/>
      <c r="D1350" s="38"/>
      <c r="E1350" s="83"/>
      <c r="F1350" s="70"/>
      <c r="G1350" s="71"/>
      <c r="H1350" s="72"/>
      <c r="I1350" s="72"/>
      <c r="J1350" s="72"/>
      <c r="K1350" s="72"/>
      <c r="L1350" s="72"/>
      <c r="M1350" s="72"/>
      <c r="N1350" s="73"/>
      <c r="O1350" s="73"/>
      <c r="P1350" s="73"/>
      <c r="Q1350" s="72"/>
      <c r="R1350" s="128"/>
      <c r="S1350" s="129"/>
      <c r="T1350" s="130"/>
      <c r="U1350" s="129"/>
      <c r="V1350" s="95"/>
      <c r="W1350" s="95"/>
      <c r="X1350" s="131"/>
      <c r="Y1350" s="132"/>
      <c r="Z1350" s="132"/>
      <c r="AA1350" s="95"/>
      <c r="AB1350" s="132"/>
      <c r="AC1350" s="104"/>
      <c r="AD1350" s="104"/>
      <c r="AE1350" s="132"/>
      <c r="AF1350" s="133"/>
      <c r="AG1350" s="132"/>
      <c r="AH1350" s="132"/>
      <c r="AI1350" s="133"/>
      <c r="AJ1350" s="132"/>
      <c r="AK1350" s="104"/>
      <c r="AL1350" s="104"/>
      <c r="AM1350" s="104"/>
      <c r="AN1350" s="132"/>
      <c r="AO1350" s="104"/>
      <c r="AP1350" s="104"/>
      <c r="AQ1350" s="104"/>
      <c r="AR1350" s="104"/>
      <c r="AS1350" s="104"/>
      <c r="AT1350" s="104"/>
      <c r="AU1350" s="104"/>
      <c r="AV1350" s="126"/>
      <c r="AW1350" s="104"/>
      <c r="AX1350" s="134"/>
      <c r="AY1350" s="134"/>
      <c r="AZ1350" s="134"/>
    </row>
    <row r="1351">
      <c r="B1351" s="135"/>
      <c r="D1351" s="38"/>
      <c r="E1351" s="83"/>
      <c r="F1351" s="70"/>
      <c r="G1351" s="71"/>
      <c r="H1351" s="72"/>
      <c r="I1351" s="72"/>
      <c r="J1351" s="72"/>
      <c r="K1351" s="72"/>
      <c r="L1351" s="72"/>
      <c r="M1351" s="72"/>
      <c r="N1351" s="73"/>
      <c r="O1351" s="73"/>
      <c r="P1351" s="73"/>
      <c r="Q1351" s="72"/>
      <c r="R1351" s="128"/>
      <c r="S1351" s="129"/>
      <c r="T1351" s="130"/>
      <c r="U1351" s="129"/>
      <c r="V1351" s="95"/>
      <c r="W1351" s="95"/>
      <c r="X1351" s="131"/>
      <c r="Y1351" s="132"/>
      <c r="Z1351" s="132"/>
      <c r="AA1351" s="95"/>
      <c r="AB1351" s="132"/>
      <c r="AC1351" s="104"/>
      <c r="AD1351" s="104"/>
      <c r="AE1351" s="132"/>
      <c r="AF1351" s="133"/>
      <c r="AG1351" s="132"/>
      <c r="AH1351" s="132"/>
      <c r="AI1351" s="133"/>
      <c r="AJ1351" s="132"/>
      <c r="AK1351" s="104"/>
      <c r="AL1351" s="104"/>
      <c r="AM1351" s="104"/>
      <c r="AN1351" s="132"/>
      <c r="AO1351" s="104"/>
      <c r="AP1351" s="104"/>
      <c r="AQ1351" s="104"/>
      <c r="AR1351" s="104"/>
      <c r="AS1351" s="104"/>
      <c r="AT1351" s="104"/>
      <c r="AU1351" s="104"/>
      <c r="AV1351" s="126"/>
      <c r="AW1351" s="104"/>
      <c r="AX1351" s="134"/>
      <c r="AY1351" s="134"/>
      <c r="AZ1351" s="134"/>
    </row>
    <row r="1352">
      <c r="B1352" s="135"/>
      <c r="D1352" s="38"/>
      <c r="E1352" s="83"/>
      <c r="F1352" s="70"/>
      <c r="G1352" s="71"/>
      <c r="H1352" s="72"/>
      <c r="I1352" s="72"/>
      <c r="J1352" s="72"/>
      <c r="K1352" s="72"/>
      <c r="L1352" s="72"/>
      <c r="M1352" s="72"/>
      <c r="N1352" s="73"/>
      <c r="O1352" s="73"/>
      <c r="P1352" s="73"/>
      <c r="Q1352" s="72"/>
      <c r="R1352" s="128"/>
      <c r="S1352" s="129"/>
      <c r="T1352" s="130"/>
      <c r="U1352" s="129"/>
      <c r="V1352" s="95"/>
      <c r="W1352" s="95"/>
      <c r="X1352" s="131"/>
      <c r="Y1352" s="132"/>
      <c r="Z1352" s="132"/>
      <c r="AA1352" s="95"/>
      <c r="AB1352" s="132"/>
      <c r="AC1352" s="104"/>
      <c r="AD1352" s="104"/>
      <c r="AE1352" s="132"/>
      <c r="AF1352" s="133"/>
      <c r="AG1352" s="132"/>
      <c r="AH1352" s="132"/>
      <c r="AI1352" s="133"/>
      <c r="AJ1352" s="132"/>
      <c r="AK1352" s="104"/>
      <c r="AL1352" s="104"/>
      <c r="AM1352" s="104"/>
      <c r="AN1352" s="132"/>
      <c r="AO1352" s="104"/>
      <c r="AP1352" s="104"/>
      <c r="AQ1352" s="104"/>
      <c r="AR1352" s="104"/>
      <c r="AS1352" s="104"/>
      <c r="AT1352" s="104"/>
      <c r="AU1352" s="104"/>
      <c r="AV1352" s="126"/>
      <c r="AW1352" s="104"/>
      <c r="AX1352" s="134"/>
      <c r="AY1352" s="134"/>
      <c r="AZ1352" s="134"/>
    </row>
    <row r="1353">
      <c r="B1353" s="135"/>
      <c r="D1353" s="38"/>
      <c r="E1353" s="83"/>
      <c r="F1353" s="70"/>
      <c r="G1353" s="71"/>
      <c r="H1353" s="72"/>
      <c r="I1353" s="72"/>
      <c r="J1353" s="72"/>
      <c r="K1353" s="72"/>
      <c r="L1353" s="72"/>
      <c r="M1353" s="72"/>
      <c r="N1353" s="73"/>
      <c r="O1353" s="73"/>
      <c r="P1353" s="73"/>
      <c r="Q1353" s="72"/>
      <c r="R1353" s="128"/>
      <c r="S1353" s="129"/>
      <c r="T1353" s="130"/>
      <c r="U1353" s="129"/>
      <c r="V1353" s="95"/>
      <c r="W1353" s="95"/>
      <c r="X1353" s="131"/>
      <c r="Y1353" s="132"/>
      <c r="Z1353" s="132"/>
      <c r="AA1353" s="95"/>
      <c r="AB1353" s="132"/>
      <c r="AC1353" s="104"/>
      <c r="AD1353" s="104"/>
      <c r="AE1353" s="132"/>
      <c r="AF1353" s="133"/>
      <c r="AG1353" s="132"/>
      <c r="AH1353" s="132"/>
      <c r="AI1353" s="133"/>
      <c r="AJ1353" s="132"/>
      <c r="AK1353" s="104"/>
      <c r="AL1353" s="104"/>
      <c r="AM1353" s="104"/>
      <c r="AN1353" s="132"/>
      <c r="AO1353" s="104"/>
      <c r="AP1353" s="104"/>
      <c r="AQ1353" s="104"/>
      <c r="AR1353" s="104"/>
      <c r="AS1353" s="104"/>
      <c r="AT1353" s="104"/>
      <c r="AU1353" s="104"/>
      <c r="AV1353" s="126"/>
      <c r="AW1353" s="104"/>
      <c r="AX1353" s="134"/>
      <c r="AY1353" s="134"/>
      <c r="AZ1353" s="134"/>
    </row>
    <row r="1354">
      <c r="B1354" s="135"/>
      <c r="D1354" s="38"/>
      <c r="E1354" s="83"/>
      <c r="F1354" s="70"/>
      <c r="G1354" s="71"/>
      <c r="H1354" s="72"/>
      <c r="I1354" s="72"/>
      <c r="J1354" s="72"/>
      <c r="K1354" s="72"/>
      <c r="L1354" s="72"/>
      <c r="M1354" s="72"/>
      <c r="N1354" s="73"/>
      <c r="O1354" s="73"/>
      <c r="P1354" s="73"/>
      <c r="Q1354" s="72"/>
      <c r="R1354" s="128"/>
      <c r="S1354" s="129"/>
      <c r="T1354" s="130"/>
      <c r="U1354" s="129"/>
      <c r="V1354" s="95"/>
      <c r="W1354" s="95"/>
      <c r="X1354" s="131"/>
      <c r="Y1354" s="132"/>
      <c r="Z1354" s="132"/>
      <c r="AA1354" s="95"/>
      <c r="AB1354" s="132"/>
      <c r="AC1354" s="104"/>
      <c r="AD1354" s="104"/>
      <c r="AE1354" s="132"/>
      <c r="AF1354" s="133"/>
      <c r="AG1354" s="132"/>
      <c r="AH1354" s="132"/>
      <c r="AI1354" s="133"/>
      <c r="AJ1354" s="132"/>
      <c r="AK1354" s="104"/>
      <c r="AL1354" s="104"/>
      <c r="AM1354" s="104"/>
      <c r="AN1354" s="132"/>
      <c r="AO1354" s="104"/>
      <c r="AP1354" s="104"/>
      <c r="AQ1354" s="104"/>
      <c r="AR1354" s="104"/>
      <c r="AS1354" s="104"/>
      <c r="AT1354" s="104"/>
      <c r="AU1354" s="104"/>
      <c r="AV1354" s="126"/>
      <c r="AW1354" s="104"/>
      <c r="AX1354" s="134"/>
      <c r="AY1354" s="134"/>
      <c r="AZ1354" s="134"/>
    </row>
    <row r="1355">
      <c r="B1355" s="135"/>
      <c r="D1355" s="38"/>
      <c r="E1355" s="83"/>
      <c r="F1355" s="70"/>
      <c r="G1355" s="71"/>
      <c r="H1355" s="72"/>
      <c r="I1355" s="72"/>
      <c r="J1355" s="72"/>
      <c r="K1355" s="72"/>
      <c r="L1355" s="72"/>
      <c r="M1355" s="72"/>
      <c r="N1355" s="73"/>
      <c r="O1355" s="73"/>
      <c r="P1355" s="73"/>
      <c r="Q1355" s="72"/>
      <c r="R1355" s="128"/>
      <c r="S1355" s="129"/>
      <c r="T1355" s="130"/>
      <c r="U1355" s="129"/>
      <c r="V1355" s="95"/>
      <c r="W1355" s="95"/>
      <c r="X1355" s="131"/>
      <c r="Y1355" s="132"/>
      <c r="Z1355" s="132"/>
      <c r="AA1355" s="95"/>
      <c r="AB1355" s="132"/>
      <c r="AC1355" s="104"/>
      <c r="AD1355" s="104"/>
      <c r="AE1355" s="132"/>
      <c r="AF1355" s="133"/>
      <c r="AG1355" s="132"/>
      <c r="AH1355" s="132"/>
      <c r="AI1355" s="133"/>
      <c r="AJ1355" s="132"/>
      <c r="AK1355" s="104"/>
      <c r="AL1355" s="104"/>
      <c r="AM1355" s="104"/>
      <c r="AN1355" s="132"/>
      <c r="AO1355" s="104"/>
      <c r="AP1355" s="104"/>
      <c r="AQ1355" s="104"/>
      <c r="AR1355" s="104"/>
      <c r="AS1355" s="104"/>
      <c r="AT1355" s="104"/>
      <c r="AU1355" s="104"/>
      <c r="AV1355" s="126"/>
      <c r="AW1355" s="104"/>
      <c r="AX1355" s="134"/>
      <c r="AY1355" s="134"/>
      <c r="AZ1355" s="134"/>
    </row>
    <row r="1356">
      <c r="B1356" s="135"/>
      <c r="D1356" s="38"/>
      <c r="E1356" s="83"/>
      <c r="F1356" s="70"/>
      <c r="G1356" s="71"/>
      <c r="H1356" s="72"/>
      <c r="I1356" s="72"/>
      <c r="J1356" s="72"/>
      <c r="K1356" s="72"/>
      <c r="L1356" s="72"/>
      <c r="M1356" s="72"/>
      <c r="N1356" s="73"/>
      <c r="O1356" s="73"/>
      <c r="P1356" s="73"/>
      <c r="Q1356" s="72"/>
      <c r="R1356" s="128"/>
      <c r="S1356" s="129"/>
      <c r="T1356" s="130"/>
      <c r="U1356" s="129"/>
      <c r="V1356" s="95"/>
      <c r="W1356" s="95"/>
      <c r="X1356" s="131"/>
      <c r="Y1356" s="132"/>
      <c r="Z1356" s="132"/>
      <c r="AA1356" s="95"/>
      <c r="AB1356" s="132"/>
      <c r="AC1356" s="104"/>
      <c r="AD1356" s="104"/>
      <c r="AE1356" s="132"/>
      <c r="AF1356" s="133"/>
      <c r="AG1356" s="132"/>
      <c r="AH1356" s="132"/>
      <c r="AI1356" s="133"/>
      <c r="AJ1356" s="132"/>
      <c r="AK1356" s="104"/>
      <c r="AL1356" s="104"/>
      <c r="AM1356" s="104"/>
      <c r="AN1356" s="132"/>
      <c r="AO1356" s="104"/>
      <c r="AP1356" s="104"/>
      <c r="AQ1356" s="104"/>
      <c r="AR1356" s="104"/>
      <c r="AS1356" s="104"/>
      <c r="AT1356" s="104"/>
      <c r="AU1356" s="104"/>
      <c r="AV1356" s="126"/>
      <c r="AW1356" s="104"/>
      <c r="AX1356" s="134"/>
      <c r="AY1356" s="134"/>
      <c r="AZ1356" s="134"/>
    </row>
    <row r="1357">
      <c r="B1357" s="135"/>
      <c r="D1357" s="38"/>
      <c r="E1357" s="83"/>
      <c r="F1357" s="70"/>
      <c r="G1357" s="71"/>
      <c r="H1357" s="72"/>
      <c r="I1357" s="72"/>
      <c r="J1357" s="72"/>
      <c r="K1357" s="72"/>
      <c r="L1357" s="72"/>
      <c r="M1357" s="72"/>
      <c r="N1357" s="73"/>
      <c r="O1357" s="73"/>
      <c r="P1357" s="73"/>
      <c r="Q1357" s="72"/>
      <c r="R1357" s="128"/>
      <c r="S1357" s="129"/>
      <c r="T1357" s="130"/>
      <c r="U1357" s="129"/>
      <c r="V1357" s="95"/>
      <c r="W1357" s="95"/>
      <c r="X1357" s="131"/>
      <c r="Y1357" s="132"/>
      <c r="Z1357" s="132"/>
      <c r="AA1357" s="95"/>
      <c r="AB1357" s="132"/>
      <c r="AC1357" s="104"/>
      <c r="AD1357" s="104"/>
      <c r="AE1357" s="132"/>
      <c r="AF1357" s="133"/>
      <c r="AG1357" s="132"/>
      <c r="AH1357" s="132"/>
      <c r="AI1357" s="133"/>
      <c r="AJ1357" s="132"/>
      <c r="AK1357" s="104"/>
      <c r="AL1357" s="104"/>
      <c r="AM1357" s="104"/>
      <c r="AN1357" s="132"/>
      <c r="AO1357" s="104"/>
      <c r="AP1357" s="104"/>
      <c r="AQ1357" s="104"/>
      <c r="AR1357" s="104"/>
      <c r="AS1357" s="104"/>
      <c r="AT1357" s="104"/>
      <c r="AU1357" s="104"/>
      <c r="AV1357" s="126"/>
      <c r="AW1357" s="104"/>
      <c r="AX1357" s="134"/>
      <c r="AY1357" s="134"/>
      <c r="AZ1357" s="134"/>
    </row>
    <row r="1358">
      <c r="B1358" s="135"/>
      <c r="D1358" s="38"/>
      <c r="E1358" s="83"/>
      <c r="F1358" s="70"/>
      <c r="G1358" s="71"/>
      <c r="H1358" s="72"/>
      <c r="I1358" s="72"/>
      <c r="J1358" s="72"/>
      <c r="K1358" s="72"/>
      <c r="L1358" s="72"/>
      <c r="M1358" s="72"/>
      <c r="N1358" s="73"/>
      <c r="O1358" s="73"/>
      <c r="P1358" s="73"/>
      <c r="Q1358" s="72"/>
      <c r="R1358" s="128"/>
      <c r="S1358" s="129"/>
      <c r="T1358" s="130"/>
      <c r="U1358" s="129"/>
      <c r="V1358" s="95"/>
      <c r="W1358" s="95"/>
      <c r="X1358" s="131"/>
      <c r="Y1358" s="132"/>
      <c r="Z1358" s="132"/>
      <c r="AA1358" s="95"/>
      <c r="AB1358" s="132"/>
      <c r="AC1358" s="104"/>
      <c r="AD1358" s="104"/>
      <c r="AE1358" s="132"/>
      <c r="AF1358" s="133"/>
      <c r="AG1358" s="132"/>
      <c r="AH1358" s="132"/>
      <c r="AI1358" s="133"/>
      <c r="AJ1358" s="132"/>
      <c r="AK1358" s="104"/>
      <c r="AL1358" s="104"/>
      <c r="AM1358" s="104"/>
      <c r="AN1358" s="132"/>
      <c r="AO1358" s="104"/>
      <c r="AP1358" s="104"/>
      <c r="AQ1358" s="104"/>
      <c r="AR1358" s="104"/>
      <c r="AS1358" s="104"/>
      <c r="AT1358" s="104"/>
      <c r="AU1358" s="104"/>
      <c r="AV1358" s="126"/>
      <c r="AW1358" s="104"/>
      <c r="AX1358" s="134"/>
      <c r="AY1358" s="134"/>
      <c r="AZ1358" s="134"/>
    </row>
    <row r="1359">
      <c r="B1359" s="135"/>
      <c r="D1359" s="38"/>
      <c r="E1359" s="83"/>
      <c r="F1359" s="70"/>
      <c r="G1359" s="71"/>
      <c r="H1359" s="72"/>
      <c r="I1359" s="72"/>
      <c r="J1359" s="72"/>
      <c r="K1359" s="72"/>
      <c r="L1359" s="72"/>
      <c r="M1359" s="72"/>
      <c r="N1359" s="73"/>
      <c r="O1359" s="73"/>
      <c r="P1359" s="73"/>
      <c r="Q1359" s="72"/>
      <c r="R1359" s="128"/>
      <c r="S1359" s="129"/>
      <c r="T1359" s="130"/>
      <c r="U1359" s="129"/>
      <c r="V1359" s="95"/>
      <c r="W1359" s="95"/>
      <c r="X1359" s="131"/>
      <c r="Y1359" s="132"/>
      <c r="Z1359" s="132"/>
      <c r="AA1359" s="95"/>
      <c r="AB1359" s="132"/>
      <c r="AC1359" s="104"/>
      <c r="AD1359" s="104"/>
      <c r="AE1359" s="132"/>
      <c r="AF1359" s="133"/>
      <c r="AG1359" s="132"/>
      <c r="AH1359" s="132"/>
      <c r="AI1359" s="133"/>
      <c r="AJ1359" s="132"/>
      <c r="AK1359" s="104"/>
      <c r="AL1359" s="104"/>
      <c r="AM1359" s="104"/>
      <c r="AN1359" s="132"/>
      <c r="AO1359" s="104"/>
      <c r="AP1359" s="104"/>
      <c r="AQ1359" s="104"/>
      <c r="AR1359" s="104"/>
      <c r="AS1359" s="104"/>
      <c r="AT1359" s="104"/>
      <c r="AU1359" s="104"/>
      <c r="AV1359" s="126"/>
      <c r="AW1359" s="104"/>
      <c r="AX1359" s="134"/>
      <c r="AY1359" s="134"/>
      <c r="AZ1359" s="134"/>
    </row>
    <row r="1360">
      <c r="B1360" s="135"/>
      <c r="D1360" s="38"/>
      <c r="E1360" s="83"/>
      <c r="F1360" s="70"/>
      <c r="G1360" s="71"/>
      <c r="H1360" s="72"/>
      <c r="I1360" s="72"/>
      <c r="J1360" s="72"/>
      <c r="K1360" s="72"/>
      <c r="L1360" s="72"/>
      <c r="M1360" s="72"/>
      <c r="N1360" s="73"/>
      <c r="O1360" s="73"/>
      <c r="P1360" s="73"/>
      <c r="Q1360" s="72"/>
      <c r="R1360" s="128"/>
      <c r="S1360" s="129"/>
      <c r="T1360" s="130"/>
      <c r="U1360" s="129"/>
      <c r="V1360" s="95"/>
      <c r="W1360" s="95"/>
      <c r="X1360" s="131"/>
      <c r="Y1360" s="132"/>
      <c r="Z1360" s="132"/>
      <c r="AA1360" s="95"/>
      <c r="AB1360" s="132"/>
      <c r="AC1360" s="104"/>
      <c r="AD1360" s="104"/>
      <c r="AE1360" s="132"/>
      <c r="AF1360" s="133"/>
      <c r="AG1360" s="132"/>
      <c r="AH1360" s="132"/>
      <c r="AI1360" s="133"/>
      <c r="AJ1360" s="132"/>
      <c r="AK1360" s="104"/>
      <c r="AL1360" s="104"/>
      <c r="AM1360" s="104"/>
      <c r="AN1360" s="132"/>
      <c r="AO1360" s="104"/>
      <c r="AP1360" s="104"/>
      <c r="AQ1360" s="104"/>
      <c r="AR1360" s="104"/>
      <c r="AS1360" s="104"/>
      <c r="AT1360" s="104"/>
      <c r="AU1360" s="104"/>
      <c r="AV1360" s="126"/>
      <c r="AW1360" s="104"/>
      <c r="AX1360" s="134"/>
      <c r="AY1360" s="134"/>
      <c r="AZ1360" s="134"/>
    </row>
    <row r="1361">
      <c r="B1361" s="135"/>
      <c r="D1361" s="38"/>
      <c r="E1361" s="83"/>
      <c r="F1361" s="70"/>
      <c r="G1361" s="71"/>
      <c r="H1361" s="72"/>
      <c r="I1361" s="72"/>
      <c r="J1361" s="72"/>
      <c r="K1361" s="72"/>
      <c r="L1361" s="72"/>
      <c r="M1361" s="72"/>
      <c r="N1361" s="73"/>
      <c r="O1361" s="73"/>
      <c r="P1361" s="73"/>
      <c r="Q1361" s="72"/>
      <c r="R1361" s="128"/>
      <c r="S1361" s="129"/>
      <c r="T1361" s="130"/>
      <c r="U1361" s="129"/>
      <c r="V1361" s="95"/>
      <c r="W1361" s="95"/>
      <c r="X1361" s="131"/>
      <c r="Y1361" s="132"/>
      <c r="Z1361" s="132"/>
      <c r="AA1361" s="95"/>
      <c r="AB1361" s="132"/>
      <c r="AC1361" s="104"/>
      <c r="AD1361" s="104"/>
      <c r="AE1361" s="132"/>
      <c r="AF1361" s="133"/>
      <c r="AG1361" s="132"/>
      <c r="AH1361" s="132"/>
      <c r="AI1361" s="133"/>
      <c r="AJ1361" s="132"/>
      <c r="AK1361" s="104"/>
      <c r="AL1361" s="104"/>
      <c r="AM1361" s="104"/>
      <c r="AN1361" s="132"/>
      <c r="AO1361" s="104"/>
      <c r="AP1361" s="104"/>
      <c r="AQ1361" s="104"/>
      <c r="AR1361" s="104"/>
      <c r="AS1361" s="104"/>
      <c r="AT1361" s="104"/>
      <c r="AU1361" s="104"/>
      <c r="AV1361" s="126"/>
      <c r="AW1361" s="104"/>
      <c r="AX1361" s="134"/>
      <c r="AY1361" s="134"/>
      <c r="AZ1361" s="134"/>
    </row>
    <row r="1362">
      <c r="B1362" s="135"/>
      <c r="D1362" s="38"/>
      <c r="E1362" s="83"/>
      <c r="F1362" s="70"/>
      <c r="G1362" s="71"/>
      <c r="H1362" s="72"/>
      <c r="I1362" s="72"/>
      <c r="J1362" s="72"/>
      <c r="K1362" s="72"/>
      <c r="L1362" s="72"/>
      <c r="M1362" s="72"/>
      <c r="N1362" s="73"/>
      <c r="O1362" s="73"/>
      <c r="P1362" s="73"/>
      <c r="Q1362" s="72"/>
      <c r="R1362" s="128"/>
      <c r="S1362" s="129"/>
      <c r="T1362" s="130"/>
      <c r="U1362" s="129"/>
      <c r="V1362" s="95"/>
      <c r="W1362" s="95"/>
      <c r="X1362" s="131"/>
      <c r="Y1362" s="132"/>
      <c r="Z1362" s="132"/>
      <c r="AA1362" s="95"/>
      <c r="AB1362" s="132"/>
      <c r="AC1362" s="104"/>
      <c r="AD1362" s="104"/>
      <c r="AE1362" s="132"/>
      <c r="AF1362" s="133"/>
      <c r="AG1362" s="132"/>
      <c r="AH1362" s="132"/>
      <c r="AI1362" s="133"/>
      <c r="AJ1362" s="132"/>
      <c r="AK1362" s="104"/>
      <c r="AL1362" s="104"/>
      <c r="AM1362" s="104"/>
      <c r="AN1362" s="132"/>
      <c r="AO1362" s="104"/>
      <c r="AP1362" s="104"/>
      <c r="AQ1362" s="104"/>
      <c r="AR1362" s="104"/>
      <c r="AS1362" s="104"/>
      <c r="AT1362" s="104"/>
      <c r="AU1362" s="104"/>
      <c r="AV1362" s="126"/>
      <c r="AW1362" s="104"/>
      <c r="AX1362" s="134"/>
      <c r="AY1362" s="134"/>
      <c r="AZ1362" s="134"/>
    </row>
    <row r="1363">
      <c r="B1363" s="135"/>
      <c r="D1363" s="38"/>
      <c r="E1363" s="83"/>
      <c r="F1363" s="70"/>
      <c r="G1363" s="71"/>
      <c r="H1363" s="72"/>
      <c r="I1363" s="72"/>
      <c r="J1363" s="72"/>
      <c r="K1363" s="72"/>
      <c r="L1363" s="72"/>
      <c r="M1363" s="72"/>
      <c r="N1363" s="73"/>
      <c r="O1363" s="73"/>
      <c r="P1363" s="73"/>
      <c r="Q1363" s="72"/>
      <c r="R1363" s="128"/>
      <c r="S1363" s="129"/>
      <c r="T1363" s="130"/>
      <c r="U1363" s="129"/>
      <c r="V1363" s="95"/>
      <c r="W1363" s="95"/>
      <c r="X1363" s="131"/>
      <c r="Y1363" s="132"/>
      <c r="Z1363" s="132"/>
      <c r="AA1363" s="95"/>
      <c r="AB1363" s="132"/>
      <c r="AC1363" s="104"/>
      <c r="AD1363" s="104"/>
      <c r="AE1363" s="132"/>
      <c r="AF1363" s="133"/>
      <c r="AG1363" s="132"/>
      <c r="AH1363" s="132"/>
      <c r="AI1363" s="133"/>
      <c r="AJ1363" s="132"/>
      <c r="AK1363" s="104"/>
      <c r="AL1363" s="104"/>
      <c r="AM1363" s="104"/>
      <c r="AN1363" s="132"/>
      <c r="AO1363" s="104"/>
      <c r="AP1363" s="104"/>
      <c r="AQ1363" s="104"/>
      <c r="AR1363" s="104"/>
      <c r="AS1363" s="104"/>
      <c r="AT1363" s="104"/>
      <c r="AU1363" s="104"/>
      <c r="AV1363" s="126"/>
      <c r="AW1363" s="104"/>
      <c r="AX1363" s="134"/>
      <c r="AY1363" s="134"/>
      <c r="AZ1363" s="134"/>
    </row>
    <row r="1364">
      <c r="B1364" s="135"/>
      <c r="D1364" s="38"/>
      <c r="E1364" s="83"/>
      <c r="F1364" s="70"/>
      <c r="G1364" s="71"/>
      <c r="H1364" s="72"/>
      <c r="I1364" s="72"/>
      <c r="J1364" s="72"/>
      <c r="K1364" s="72"/>
      <c r="L1364" s="72"/>
      <c r="M1364" s="72"/>
      <c r="N1364" s="73"/>
      <c r="O1364" s="73"/>
      <c r="P1364" s="73"/>
      <c r="Q1364" s="72"/>
      <c r="R1364" s="128"/>
      <c r="S1364" s="129"/>
      <c r="T1364" s="130"/>
      <c r="U1364" s="129"/>
      <c r="V1364" s="95"/>
      <c r="W1364" s="95"/>
      <c r="X1364" s="131"/>
      <c r="Y1364" s="132"/>
      <c r="Z1364" s="132"/>
      <c r="AA1364" s="95"/>
      <c r="AB1364" s="132"/>
      <c r="AC1364" s="104"/>
      <c r="AD1364" s="104"/>
      <c r="AE1364" s="132"/>
      <c r="AF1364" s="133"/>
      <c r="AG1364" s="132"/>
      <c r="AH1364" s="132"/>
      <c r="AI1364" s="133"/>
      <c r="AJ1364" s="132"/>
      <c r="AK1364" s="104"/>
      <c r="AL1364" s="104"/>
      <c r="AM1364" s="104"/>
      <c r="AN1364" s="132"/>
      <c r="AO1364" s="104"/>
      <c r="AP1364" s="104"/>
      <c r="AQ1364" s="104"/>
      <c r="AR1364" s="104"/>
      <c r="AS1364" s="104"/>
      <c r="AT1364" s="104"/>
      <c r="AU1364" s="104"/>
      <c r="AV1364" s="126"/>
      <c r="AW1364" s="104"/>
      <c r="AX1364" s="134"/>
      <c r="AY1364" s="134"/>
      <c r="AZ1364" s="134"/>
    </row>
    <row r="1365">
      <c r="B1365" s="135"/>
      <c r="D1365" s="38"/>
      <c r="E1365" s="83"/>
      <c r="F1365" s="70"/>
      <c r="G1365" s="71"/>
      <c r="H1365" s="72"/>
      <c r="I1365" s="72"/>
      <c r="J1365" s="72"/>
      <c r="K1365" s="72"/>
      <c r="L1365" s="72"/>
      <c r="M1365" s="72"/>
      <c r="N1365" s="73"/>
      <c r="O1365" s="73"/>
      <c r="P1365" s="73"/>
      <c r="Q1365" s="72"/>
      <c r="R1365" s="128"/>
      <c r="S1365" s="129"/>
      <c r="T1365" s="130"/>
      <c r="U1365" s="129"/>
      <c r="V1365" s="95"/>
      <c r="W1365" s="95"/>
      <c r="X1365" s="131"/>
      <c r="Y1365" s="132"/>
      <c r="Z1365" s="132"/>
      <c r="AA1365" s="95"/>
      <c r="AB1365" s="132"/>
      <c r="AC1365" s="104"/>
      <c r="AD1365" s="104"/>
      <c r="AE1365" s="132"/>
      <c r="AF1365" s="133"/>
      <c r="AG1365" s="132"/>
      <c r="AH1365" s="132"/>
      <c r="AI1365" s="133"/>
      <c r="AJ1365" s="132"/>
      <c r="AK1365" s="104"/>
      <c r="AL1365" s="104"/>
      <c r="AM1365" s="104"/>
      <c r="AN1365" s="132"/>
      <c r="AO1365" s="104"/>
      <c r="AP1365" s="104"/>
      <c r="AQ1365" s="104"/>
      <c r="AR1365" s="104"/>
      <c r="AS1365" s="104"/>
      <c r="AT1365" s="104"/>
      <c r="AU1365" s="104"/>
      <c r="AV1365" s="126"/>
      <c r="AW1365" s="104"/>
      <c r="AX1365" s="134"/>
      <c r="AY1365" s="134"/>
      <c r="AZ1365" s="134"/>
    </row>
    <row r="1366">
      <c r="B1366" s="135"/>
      <c r="D1366" s="38"/>
      <c r="E1366" s="83"/>
      <c r="F1366" s="70"/>
      <c r="G1366" s="71"/>
      <c r="H1366" s="72"/>
      <c r="I1366" s="72"/>
      <c r="J1366" s="72"/>
      <c r="K1366" s="72"/>
      <c r="L1366" s="72"/>
      <c r="M1366" s="72"/>
      <c r="N1366" s="73"/>
      <c r="O1366" s="73"/>
      <c r="P1366" s="73"/>
      <c r="Q1366" s="72"/>
      <c r="R1366" s="128"/>
      <c r="S1366" s="129"/>
      <c r="T1366" s="130"/>
      <c r="U1366" s="129"/>
      <c r="V1366" s="95"/>
      <c r="W1366" s="95"/>
      <c r="X1366" s="131"/>
      <c r="Y1366" s="132"/>
      <c r="Z1366" s="132"/>
      <c r="AA1366" s="95"/>
      <c r="AB1366" s="132"/>
      <c r="AC1366" s="104"/>
      <c r="AD1366" s="104"/>
      <c r="AE1366" s="132"/>
      <c r="AF1366" s="133"/>
      <c r="AG1366" s="132"/>
      <c r="AH1366" s="132"/>
      <c r="AI1366" s="133"/>
      <c r="AJ1366" s="132"/>
      <c r="AK1366" s="104"/>
      <c r="AL1366" s="104"/>
      <c r="AM1366" s="104"/>
      <c r="AN1366" s="132"/>
      <c r="AO1366" s="104"/>
      <c r="AP1366" s="104"/>
      <c r="AQ1366" s="104"/>
      <c r="AR1366" s="104"/>
      <c r="AS1366" s="104"/>
      <c r="AT1366" s="104"/>
      <c r="AU1366" s="104"/>
      <c r="AV1366" s="126"/>
      <c r="AW1366" s="104"/>
      <c r="AX1366" s="134"/>
      <c r="AY1366" s="134"/>
      <c r="AZ1366" s="134"/>
    </row>
    <row r="1367">
      <c r="B1367" s="135"/>
      <c r="D1367" s="38"/>
      <c r="E1367" s="83"/>
      <c r="F1367" s="70"/>
      <c r="G1367" s="71"/>
      <c r="H1367" s="72"/>
      <c r="I1367" s="72"/>
      <c r="J1367" s="72"/>
      <c r="K1367" s="72"/>
      <c r="L1367" s="72"/>
      <c r="M1367" s="72"/>
      <c r="N1367" s="73"/>
      <c r="O1367" s="73"/>
      <c r="P1367" s="73"/>
      <c r="Q1367" s="72"/>
      <c r="R1367" s="128"/>
      <c r="S1367" s="129"/>
      <c r="T1367" s="130"/>
      <c r="U1367" s="129"/>
      <c r="V1367" s="95"/>
      <c r="W1367" s="95"/>
      <c r="X1367" s="131"/>
      <c r="Y1367" s="132"/>
      <c r="Z1367" s="132"/>
      <c r="AA1367" s="95"/>
      <c r="AB1367" s="132"/>
      <c r="AC1367" s="104"/>
      <c r="AD1367" s="104"/>
      <c r="AE1367" s="132"/>
      <c r="AF1367" s="133"/>
      <c r="AG1367" s="132"/>
      <c r="AH1367" s="132"/>
      <c r="AI1367" s="133"/>
      <c r="AJ1367" s="132"/>
      <c r="AK1367" s="104"/>
      <c r="AL1367" s="104"/>
      <c r="AM1367" s="104"/>
      <c r="AN1367" s="132"/>
      <c r="AO1367" s="104"/>
      <c r="AP1367" s="104"/>
      <c r="AQ1367" s="104"/>
      <c r="AR1367" s="104"/>
      <c r="AS1367" s="104"/>
      <c r="AT1367" s="104"/>
      <c r="AU1367" s="104"/>
      <c r="AV1367" s="126"/>
      <c r="AW1367" s="104"/>
      <c r="AX1367" s="134"/>
      <c r="AY1367" s="134"/>
      <c r="AZ1367" s="134"/>
    </row>
    <row r="1368">
      <c r="B1368" s="135"/>
      <c r="D1368" s="38"/>
      <c r="E1368" s="83"/>
      <c r="F1368" s="70"/>
      <c r="G1368" s="71"/>
      <c r="H1368" s="72"/>
      <c r="I1368" s="72"/>
      <c r="J1368" s="72"/>
      <c r="K1368" s="72"/>
      <c r="L1368" s="72"/>
      <c r="M1368" s="72"/>
      <c r="N1368" s="73"/>
      <c r="O1368" s="73"/>
      <c r="P1368" s="73"/>
      <c r="Q1368" s="72"/>
      <c r="R1368" s="128"/>
      <c r="S1368" s="129"/>
      <c r="T1368" s="130"/>
      <c r="U1368" s="129"/>
      <c r="V1368" s="95"/>
      <c r="W1368" s="95"/>
      <c r="X1368" s="131"/>
      <c r="Y1368" s="132"/>
      <c r="Z1368" s="132"/>
      <c r="AA1368" s="95"/>
      <c r="AB1368" s="132"/>
      <c r="AC1368" s="104"/>
      <c r="AD1368" s="104"/>
      <c r="AE1368" s="132"/>
      <c r="AF1368" s="133"/>
      <c r="AG1368" s="132"/>
      <c r="AH1368" s="132"/>
      <c r="AI1368" s="133"/>
      <c r="AJ1368" s="132"/>
      <c r="AK1368" s="104"/>
      <c r="AL1368" s="104"/>
      <c r="AM1368" s="104"/>
      <c r="AN1368" s="132"/>
      <c r="AO1368" s="104"/>
      <c r="AP1368" s="104"/>
      <c r="AQ1368" s="104"/>
      <c r="AR1368" s="104"/>
      <c r="AS1368" s="104"/>
      <c r="AT1368" s="104"/>
      <c r="AU1368" s="104"/>
      <c r="AV1368" s="126"/>
      <c r="AW1368" s="104"/>
      <c r="AX1368" s="134"/>
      <c r="AY1368" s="134"/>
      <c r="AZ1368" s="134"/>
    </row>
    <row r="1369">
      <c r="B1369" s="135"/>
      <c r="D1369" s="38"/>
      <c r="E1369" s="83"/>
      <c r="F1369" s="70"/>
      <c r="G1369" s="71"/>
      <c r="H1369" s="72"/>
      <c r="I1369" s="72"/>
      <c r="J1369" s="72"/>
      <c r="K1369" s="72"/>
      <c r="L1369" s="72"/>
      <c r="M1369" s="72"/>
      <c r="N1369" s="73"/>
      <c r="O1369" s="73"/>
      <c r="P1369" s="73"/>
      <c r="Q1369" s="72"/>
      <c r="R1369" s="128"/>
      <c r="S1369" s="129"/>
      <c r="T1369" s="130"/>
      <c r="U1369" s="129"/>
      <c r="V1369" s="95"/>
      <c r="W1369" s="95"/>
      <c r="X1369" s="131"/>
      <c r="Y1369" s="132"/>
      <c r="Z1369" s="132"/>
      <c r="AA1369" s="95"/>
      <c r="AB1369" s="132"/>
      <c r="AC1369" s="104"/>
      <c r="AD1369" s="104"/>
      <c r="AE1369" s="132"/>
      <c r="AF1369" s="133"/>
      <c r="AG1369" s="132"/>
      <c r="AH1369" s="132"/>
      <c r="AI1369" s="133"/>
      <c r="AJ1369" s="132"/>
      <c r="AK1369" s="104"/>
      <c r="AL1369" s="104"/>
      <c r="AM1369" s="104"/>
      <c r="AN1369" s="132"/>
      <c r="AO1369" s="104"/>
      <c r="AP1369" s="104"/>
      <c r="AQ1369" s="104"/>
      <c r="AR1369" s="104"/>
      <c r="AS1369" s="104"/>
      <c r="AT1369" s="104"/>
      <c r="AU1369" s="104"/>
      <c r="AV1369" s="126"/>
      <c r="AW1369" s="104"/>
      <c r="AX1369" s="134"/>
      <c r="AY1369" s="134"/>
      <c r="AZ1369" s="134"/>
    </row>
    <row r="1370">
      <c r="B1370" s="135"/>
      <c r="D1370" s="38"/>
      <c r="E1370" s="83"/>
      <c r="F1370" s="70"/>
      <c r="G1370" s="71"/>
      <c r="H1370" s="72"/>
      <c r="I1370" s="72"/>
      <c r="J1370" s="72"/>
      <c r="K1370" s="72"/>
      <c r="L1370" s="72"/>
      <c r="M1370" s="72"/>
      <c r="N1370" s="73"/>
      <c r="O1370" s="73"/>
      <c r="P1370" s="73"/>
      <c r="Q1370" s="72"/>
      <c r="R1370" s="128"/>
      <c r="S1370" s="129"/>
      <c r="T1370" s="130"/>
      <c r="U1370" s="129"/>
      <c r="V1370" s="95"/>
      <c r="W1370" s="95"/>
      <c r="X1370" s="131"/>
      <c r="Y1370" s="132"/>
      <c r="Z1370" s="132"/>
      <c r="AA1370" s="95"/>
      <c r="AB1370" s="132"/>
      <c r="AC1370" s="104"/>
      <c r="AD1370" s="104"/>
      <c r="AE1370" s="132"/>
      <c r="AF1370" s="133"/>
      <c r="AG1370" s="132"/>
      <c r="AH1370" s="132"/>
      <c r="AI1370" s="133"/>
      <c r="AJ1370" s="132"/>
      <c r="AK1370" s="104"/>
      <c r="AL1370" s="104"/>
      <c r="AM1370" s="104"/>
      <c r="AN1370" s="132"/>
      <c r="AO1370" s="104"/>
      <c r="AP1370" s="104"/>
      <c r="AQ1370" s="104"/>
      <c r="AR1370" s="104"/>
      <c r="AS1370" s="104"/>
      <c r="AT1370" s="104"/>
      <c r="AU1370" s="104"/>
      <c r="AV1370" s="126"/>
      <c r="AW1370" s="104"/>
      <c r="AX1370" s="134"/>
      <c r="AY1370" s="134"/>
      <c r="AZ1370" s="134"/>
    </row>
    <row r="1371">
      <c r="B1371" s="135"/>
      <c r="D1371" s="38"/>
      <c r="E1371" s="83"/>
      <c r="F1371" s="70"/>
      <c r="G1371" s="71"/>
      <c r="H1371" s="72"/>
      <c r="I1371" s="72"/>
      <c r="J1371" s="72"/>
      <c r="K1371" s="72"/>
      <c r="L1371" s="72"/>
      <c r="M1371" s="72"/>
      <c r="N1371" s="73"/>
      <c r="O1371" s="73"/>
      <c r="P1371" s="73"/>
      <c r="Q1371" s="72"/>
      <c r="R1371" s="128"/>
      <c r="S1371" s="129"/>
      <c r="T1371" s="130"/>
      <c r="U1371" s="129"/>
      <c r="V1371" s="95"/>
      <c r="W1371" s="95"/>
      <c r="X1371" s="131"/>
      <c r="Y1371" s="132"/>
      <c r="Z1371" s="132"/>
      <c r="AA1371" s="95"/>
      <c r="AB1371" s="132"/>
      <c r="AC1371" s="104"/>
      <c r="AD1371" s="104"/>
      <c r="AE1371" s="132"/>
      <c r="AF1371" s="133"/>
      <c r="AG1371" s="132"/>
      <c r="AH1371" s="132"/>
      <c r="AI1371" s="133"/>
      <c r="AJ1371" s="132"/>
      <c r="AK1371" s="104"/>
      <c r="AL1371" s="104"/>
      <c r="AM1371" s="104"/>
      <c r="AN1371" s="132"/>
      <c r="AO1371" s="104"/>
      <c r="AP1371" s="104"/>
      <c r="AQ1371" s="104"/>
      <c r="AR1371" s="104"/>
      <c r="AS1371" s="104"/>
      <c r="AT1371" s="104"/>
      <c r="AU1371" s="104"/>
      <c r="AV1371" s="126"/>
      <c r="AW1371" s="104"/>
      <c r="AX1371" s="134"/>
      <c r="AY1371" s="134"/>
      <c r="AZ1371" s="134"/>
    </row>
    <row r="1372">
      <c r="B1372" s="135"/>
      <c r="D1372" s="38"/>
      <c r="E1372" s="83"/>
      <c r="F1372" s="70"/>
      <c r="G1372" s="71"/>
      <c r="H1372" s="72"/>
      <c r="I1372" s="72"/>
      <c r="J1372" s="72"/>
      <c r="K1372" s="72"/>
      <c r="L1372" s="72"/>
      <c r="M1372" s="72"/>
      <c r="N1372" s="73"/>
      <c r="O1372" s="73"/>
      <c r="P1372" s="73"/>
      <c r="Q1372" s="72"/>
      <c r="R1372" s="128"/>
      <c r="S1372" s="129"/>
      <c r="T1372" s="130"/>
      <c r="U1372" s="129"/>
      <c r="V1372" s="95"/>
      <c r="W1372" s="95"/>
      <c r="X1372" s="131"/>
      <c r="Y1372" s="132"/>
      <c r="Z1372" s="132"/>
      <c r="AA1372" s="95"/>
      <c r="AB1372" s="132"/>
      <c r="AC1372" s="104"/>
      <c r="AD1372" s="104"/>
      <c r="AE1372" s="132"/>
      <c r="AF1372" s="133"/>
      <c r="AG1372" s="132"/>
      <c r="AH1372" s="132"/>
      <c r="AI1372" s="133"/>
      <c r="AJ1372" s="132"/>
      <c r="AK1372" s="104"/>
      <c r="AL1372" s="104"/>
      <c r="AM1372" s="104"/>
      <c r="AN1372" s="132"/>
      <c r="AO1372" s="104"/>
      <c r="AP1372" s="104"/>
      <c r="AQ1372" s="104"/>
      <c r="AR1372" s="104"/>
      <c r="AS1372" s="104"/>
      <c r="AT1372" s="104"/>
      <c r="AU1372" s="104"/>
      <c r="AV1372" s="126"/>
      <c r="AW1372" s="104"/>
      <c r="AX1372" s="134"/>
      <c r="AY1372" s="134"/>
      <c r="AZ1372" s="134"/>
    </row>
    <row r="1373">
      <c r="B1373" s="135"/>
      <c r="D1373" s="38"/>
      <c r="E1373" s="83"/>
      <c r="F1373" s="70"/>
      <c r="G1373" s="71"/>
      <c r="H1373" s="72"/>
      <c r="I1373" s="72"/>
      <c r="J1373" s="72"/>
      <c r="K1373" s="72"/>
      <c r="L1373" s="72"/>
      <c r="M1373" s="72"/>
      <c r="N1373" s="73"/>
      <c r="O1373" s="73"/>
      <c r="P1373" s="73"/>
      <c r="Q1373" s="72"/>
      <c r="R1373" s="128"/>
      <c r="S1373" s="129"/>
      <c r="T1373" s="130"/>
      <c r="U1373" s="129"/>
      <c r="V1373" s="95"/>
      <c r="W1373" s="95"/>
      <c r="X1373" s="131"/>
      <c r="Y1373" s="132"/>
      <c r="Z1373" s="132"/>
      <c r="AA1373" s="95"/>
      <c r="AB1373" s="132"/>
      <c r="AC1373" s="104"/>
      <c r="AD1373" s="104"/>
      <c r="AE1373" s="132"/>
      <c r="AF1373" s="133"/>
      <c r="AG1373" s="132"/>
      <c r="AH1373" s="132"/>
      <c r="AI1373" s="133"/>
      <c r="AJ1373" s="132"/>
      <c r="AK1373" s="104"/>
      <c r="AL1373" s="104"/>
      <c r="AM1373" s="104"/>
      <c r="AN1373" s="132"/>
      <c r="AO1373" s="104"/>
      <c r="AP1373" s="104"/>
      <c r="AQ1373" s="104"/>
      <c r="AR1373" s="104"/>
      <c r="AS1373" s="104"/>
      <c r="AT1373" s="104"/>
      <c r="AU1373" s="104"/>
      <c r="AV1373" s="126"/>
      <c r="AW1373" s="104"/>
      <c r="AX1373" s="134"/>
      <c r="AY1373" s="134"/>
      <c r="AZ1373" s="134"/>
    </row>
    <row r="1374">
      <c r="B1374" s="135"/>
      <c r="D1374" s="38"/>
      <c r="E1374" s="83"/>
      <c r="F1374" s="70"/>
      <c r="G1374" s="71"/>
      <c r="H1374" s="72"/>
      <c r="I1374" s="72"/>
      <c r="J1374" s="72"/>
      <c r="K1374" s="72"/>
      <c r="L1374" s="72"/>
      <c r="M1374" s="72"/>
      <c r="N1374" s="73"/>
      <c r="O1374" s="73"/>
      <c r="P1374" s="73"/>
      <c r="Q1374" s="72"/>
      <c r="R1374" s="128"/>
      <c r="S1374" s="129"/>
      <c r="T1374" s="130"/>
      <c r="U1374" s="129"/>
      <c r="V1374" s="95"/>
      <c r="W1374" s="95"/>
      <c r="X1374" s="131"/>
      <c r="Y1374" s="132"/>
      <c r="Z1374" s="132"/>
      <c r="AA1374" s="95"/>
      <c r="AB1374" s="132"/>
      <c r="AC1374" s="104"/>
      <c r="AD1374" s="104"/>
      <c r="AE1374" s="132"/>
      <c r="AF1374" s="133"/>
      <c r="AG1374" s="132"/>
      <c r="AH1374" s="132"/>
      <c r="AI1374" s="133"/>
      <c r="AJ1374" s="132"/>
      <c r="AK1374" s="104"/>
      <c r="AL1374" s="104"/>
      <c r="AM1374" s="104"/>
      <c r="AN1374" s="132"/>
      <c r="AO1374" s="104"/>
      <c r="AP1374" s="104"/>
      <c r="AQ1374" s="104"/>
      <c r="AR1374" s="104"/>
      <c r="AS1374" s="104"/>
      <c r="AT1374" s="104"/>
      <c r="AU1374" s="104"/>
      <c r="AV1374" s="126"/>
      <c r="AW1374" s="104"/>
      <c r="AX1374" s="134"/>
      <c r="AY1374" s="134"/>
      <c r="AZ1374" s="134"/>
    </row>
    <row r="1375">
      <c r="B1375" s="135"/>
      <c r="D1375" s="38"/>
      <c r="E1375" s="83"/>
      <c r="F1375" s="70"/>
      <c r="G1375" s="71"/>
      <c r="H1375" s="72"/>
      <c r="I1375" s="72"/>
      <c r="J1375" s="72"/>
      <c r="K1375" s="72"/>
      <c r="L1375" s="72"/>
      <c r="M1375" s="72"/>
      <c r="N1375" s="73"/>
      <c r="O1375" s="73"/>
      <c r="P1375" s="73"/>
      <c r="Q1375" s="72"/>
      <c r="R1375" s="128"/>
      <c r="S1375" s="129"/>
      <c r="T1375" s="130"/>
      <c r="U1375" s="129"/>
      <c r="V1375" s="95"/>
      <c r="W1375" s="95"/>
      <c r="X1375" s="131"/>
      <c r="Y1375" s="132"/>
      <c r="Z1375" s="132"/>
      <c r="AA1375" s="95"/>
      <c r="AB1375" s="132"/>
      <c r="AC1375" s="104"/>
      <c r="AD1375" s="104"/>
      <c r="AE1375" s="132"/>
      <c r="AF1375" s="133"/>
      <c r="AG1375" s="132"/>
      <c r="AH1375" s="132"/>
      <c r="AI1375" s="133"/>
      <c r="AJ1375" s="132"/>
      <c r="AK1375" s="104"/>
      <c r="AL1375" s="104"/>
      <c r="AM1375" s="104"/>
      <c r="AN1375" s="132"/>
      <c r="AO1375" s="104"/>
      <c r="AP1375" s="104"/>
      <c r="AQ1375" s="104"/>
      <c r="AR1375" s="104"/>
      <c r="AS1375" s="104"/>
      <c r="AT1375" s="104"/>
      <c r="AU1375" s="104"/>
      <c r="AV1375" s="126"/>
      <c r="AW1375" s="104"/>
      <c r="AX1375" s="134"/>
      <c r="AY1375" s="134"/>
      <c r="AZ1375" s="134"/>
    </row>
    <row r="1376">
      <c r="B1376" s="135"/>
      <c r="D1376" s="38"/>
      <c r="E1376" s="83"/>
      <c r="F1376" s="70"/>
      <c r="G1376" s="71"/>
      <c r="H1376" s="72"/>
      <c r="I1376" s="72"/>
      <c r="J1376" s="72"/>
      <c r="K1376" s="72"/>
      <c r="L1376" s="72"/>
      <c r="M1376" s="72"/>
      <c r="N1376" s="73"/>
      <c r="O1376" s="73"/>
      <c r="P1376" s="73"/>
      <c r="Q1376" s="72"/>
      <c r="R1376" s="128"/>
      <c r="S1376" s="129"/>
      <c r="T1376" s="130"/>
      <c r="U1376" s="129"/>
      <c r="V1376" s="95"/>
      <c r="W1376" s="95"/>
      <c r="X1376" s="131"/>
      <c r="Y1376" s="132"/>
      <c r="Z1376" s="132"/>
      <c r="AA1376" s="95"/>
      <c r="AB1376" s="132"/>
      <c r="AC1376" s="104"/>
      <c r="AD1376" s="104"/>
      <c r="AE1376" s="132"/>
      <c r="AF1376" s="133"/>
      <c r="AG1376" s="132"/>
      <c r="AH1376" s="132"/>
      <c r="AI1376" s="133"/>
      <c r="AJ1376" s="132"/>
      <c r="AK1376" s="104"/>
      <c r="AL1376" s="104"/>
      <c r="AM1376" s="104"/>
      <c r="AN1376" s="132"/>
      <c r="AO1376" s="104"/>
      <c r="AP1376" s="104"/>
      <c r="AQ1376" s="104"/>
      <c r="AR1376" s="104"/>
      <c r="AS1376" s="104"/>
      <c r="AT1376" s="104"/>
      <c r="AU1376" s="104"/>
      <c r="AV1376" s="126"/>
      <c r="AW1376" s="104"/>
      <c r="AX1376" s="134"/>
      <c r="AY1376" s="134"/>
      <c r="AZ1376" s="134"/>
    </row>
    <row r="1377">
      <c r="B1377" s="135"/>
      <c r="D1377" s="38"/>
      <c r="E1377" s="83"/>
      <c r="F1377" s="70"/>
      <c r="G1377" s="71"/>
      <c r="H1377" s="72"/>
      <c r="I1377" s="72"/>
      <c r="J1377" s="72"/>
      <c r="K1377" s="72"/>
      <c r="L1377" s="72"/>
      <c r="M1377" s="72"/>
      <c r="N1377" s="73"/>
      <c r="O1377" s="73"/>
      <c r="P1377" s="73"/>
      <c r="Q1377" s="72"/>
      <c r="R1377" s="128"/>
      <c r="S1377" s="129"/>
      <c r="T1377" s="130"/>
      <c r="U1377" s="129"/>
      <c r="V1377" s="95"/>
      <c r="W1377" s="95"/>
      <c r="X1377" s="131"/>
      <c r="Y1377" s="132"/>
      <c r="Z1377" s="132"/>
      <c r="AA1377" s="95"/>
      <c r="AB1377" s="132"/>
      <c r="AC1377" s="104"/>
      <c r="AD1377" s="104"/>
      <c r="AE1377" s="132"/>
      <c r="AF1377" s="133"/>
      <c r="AG1377" s="132"/>
      <c r="AH1377" s="132"/>
      <c r="AI1377" s="133"/>
      <c r="AJ1377" s="132"/>
      <c r="AK1377" s="104"/>
      <c r="AL1377" s="104"/>
      <c r="AM1377" s="104"/>
      <c r="AN1377" s="132"/>
      <c r="AO1377" s="104"/>
      <c r="AP1377" s="104"/>
      <c r="AQ1377" s="104"/>
      <c r="AR1377" s="104"/>
      <c r="AS1377" s="104"/>
      <c r="AT1377" s="104"/>
      <c r="AU1377" s="104"/>
      <c r="AV1377" s="126"/>
      <c r="AW1377" s="104"/>
      <c r="AX1377" s="134"/>
      <c r="AY1377" s="134"/>
      <c r="AZ1377" s="134"/>
    </row>
    <row r="1378">
      <c r="B1378" s="135"/>
      <c r="D1378" s="38"/>
      <c r="E1378" s="83"/>
      <c r="F1378" s="70"/>
      <c r="G1378" s="71"/>
      <c r="H1378" s="72"/>
      <c r="I1378" s="72"/>
      <c r="J1378" s="72"/>
      <c r="K1378" s="72"/>
      <c r="L1378" s="72"/>
      <c r="M1378" s="72"/>
      <c r="N1378" s="73"/>
      <c r="O1378" s="73"/>
      <c r="P1378" s="73"/>
      <c r="Q1378" s="72"/>
      <c r="R1378" s="128"/>
      <c r="S1378" s="129"/>
      <c r="T1378" s="130"/>
      <c r="U1378" s="129"/>
      <c r="V1378" s="95"/>
      <c r="W1378" s="95"/>
      <c r="X1378" s="131"/>
      <c r="Y1378" s="132"/>
      <c r="Z1378" s="132"/>
      <c r="AA1378" s="95"/>
      <c r="AB1378" s="132"/>
      <c r="AC1378" s="104"/>
      <c r="AD1378" s="104"/>
      <c r="AE1378" s="132"/>
      <c r="AF1378" s="133"/>
      <c r="AG1378" s="132"/>
      <c r="AH1378" s="132"/>
      <c r="AI1378" s="133"/>
      <c r="AJ1378" s="132"/>
      <c r="AK1378" s="104"/>
      <c r="AL1378" s="104"/>
      <c r="AM1378" s="104"/>
      <c r="AN1378" s="132"/>
      <c r="AO1378" s="104"/>
      <c r="AP1378" s="104"/>
      <c r="AQ1378" s="104"/>
      <c r="AR1378" s="104"/>
      <c r="AS1378" s="104"/>
      <c r="AT1378" s="104"/>
      <c r="AU1378" s="104"/>
      <c r="AV1378" s="126"/>
      <c r="AW1378" s="104"/>
      <c r="AX1378" s="134"/>
      <c r="AY1378" s="134"/>
      <c r="AZ1378" s="134"/>
    </row>
    <row r="1379">
      <c r="B1379" s="135"/>
      <c r="D1379" s="38"/>
      <c r="E1379" s="83"/>
      <c r="F1379" s="70"/>
      <c r="G1379" s="71"/>
      <c r="H1379" s="72"/>
      <c r="I1379" s="72"/>
      <c r="J1379" s="72"/>
      <c r="K1379" s="72"/>
      <c r="L1379" s="72"/>
      <c r="M1379" s="72"/>
      <c r="N1379" s="73"/>
      <c r="O1379" s="73"/>
      <c r="P1379" s="73"/>
      <c r="Q1379" s="72"/>
      <c r="R1379" s="128"/>
      <c r="S1379" s="129"/>
      <c r="T1379" s="130"/>
      <c r="U1379" s="129"/>
      <c r="V1379" s="95"/>
      <c r="W1379" s="95"/>
      <c r="X1379" s="131"/>
      <c r="Y1379" s="132"/>
      <c r="Z1379" s="132"/>
      <c r="AA1379" s="95"/>
      <c r="AB1379" s="132"/>
      <c r="AC1379" s="104"/>
      <c r="AD1379" s="104"/>
      <c r="AE1379" s="132"/>
      <c r="AF1379" s="133"/>
      <c r="AG1379" s="132"/>
      <c r="AH1379" s="132"/>
      <c r="AI1379" s="133"/>
      <c r="AJ1379" s="132"/>
      <c r="AK1379" s="104"/>
      <c r="AL1379" s="104"/>
      <c r="AM1379" s="104"/>
      <c r="AN1379" s="132"/>
      <c r="AO1379" s="104"/>
      <c r="AP1379" s="104"/>
      <c r="AQ1379" s="104"/>
      <c r="AR1379" s="104"/>
      <c r="AS1379" s="104"/>
      <c r="AT1379" s="104"/>
      <c r="AU1379" s="104"/>
      <c r="AV1379" s="126"/>
      <c r="AW1379" s="104"/>
      <c r="AX1379" s="134"/>
      <c r="AY1379" s="134"/>
      <c r="AZ1379" s="134"/>
    </row>
    <row r="1380">
      <c r="B1380" s="135"/>
      <c r="D1380" s="38"/>
      <c r="E1380" s="83"/>
      <c r="F1380" s="70"/>
      <c r="G1380" s="71"/>
      <c r="H1380" s="72"/>
      <c r="I1380" s="72"/>
      <c r="J1380" s="72"/>
      <c r="K1380" s="72"/>
      <c r="L1380" s="72"/>
      <c r="M1380" s="72"/>
      <c r="N1380" s="73"/>
      <c r="O1380" s="73"/>
      <c r="P1380" s="73"/>
      <c r="Q1380" s="72"/>
      <c r="R1380" s="128"/>
      <c r="S1380" s="129"/>
      <c r="T1380" s="130"/>
      <c r="U1380" s="129"/>
      <c r="V1380" s="95"/>
      <c r="W1380" s="95"/>
      <c r="X1380" s="131"/>
      <c r="Y1380" s="132"/>
      <c r="Z1380" s="132"/>
      <c r="AA1380" s="95"/>
      <c r="AB1380" s="132"/>
      <c r="AC1380" s="104"/>
      <c r="AD1380" s="104"/>
      <c r="AE1380" s="132"/>
      <c r="AF1380" s="133"/>
      <c r="AG1380" s="132"/>
      <c r="AH1380" s="132"/>
      <c r="AI1380" s="133"/>
      <c r="AJ1380" s="132"/>
      <c r="AK1380" s="104"/>
      <c r="AL1380" s="104"/>
      <c r="AM1380" s="104"/>
      <c r="AN1380" s="132"/>
      <c r="AO1380" s="104"/>
      <c r="AP1380" s="104"/>
      <c r="AQ1380" s="104"/>
      <c r="AR1380" s="104"/>
      <c r="AS1380" s="104"/>
      <c r="AT1380" s="104"/>
      <c r="AU1380" s="104"/>
      <c r="AV1380" s="126"/>
      <c r="AW1380" s="104"/>
      <c r="AX1380" s="134"/>
      <c r="AY1380" s="134"/>
      <c r="AZ1380" s="134"/>
    </row>
    <row r="1381">
      <c r="B1381" s="135"/>
      <c r="D1381" s="38"/>
      <c r="E1381" s="83"/>
      <c r="F1381" s="70"/>
      <c r="G1381" s="71"/>
      <c r="H1381" s="72"/>
      <c r="I1381" s="72"/>
      <c r="J1381" s="72"/>
      <c r="K1381" s="72"/>
      <c r="L1381" s="72"/>
      <c r="M1381" s="72"/>
      <c r="N1381" s="73"/>
      <c r="O1381" s="73"/>
      <c r="P1381" s="73"/>
      <c r="Q1381" s="72"/>
      <c r="R1381" s="128"/>
      <c r="S1381" s="129"/>
      <c r="T1381" s="130"/>
      <c r="U1381" s="129"/>
      <c r="V1381" s="95"/>
      <c r="W1381" s="95"/>
      <c r="X1381" s="131"/>
      <c r="Y1381" s="132"/>
      <c r="Z1381" s="132"/>
      <c r="AA1381" s="95"/>
      <c r="AB1381" s="132"/>
      <c r="AC1381" s="104"/>
      <c r="AD1381" s="104"/>
      <c r="AE1381" s="132"/>
      <c r="AF1381" s="133"/>
      <c r="AG1381" s="132"/>
      <c r="AH1381" s="132"/>
      <c r="AI1381" s="133"/>
      <c r="AJ1381" s="132"/>
      <c r="AK1381" s="104"/>
      <c r="AL1381" s="104"/>
      <c r="AM1381" s="104"/>
      <c r="AN1381" s="132"/>
      <c r="AO1381" s="104"/>
      <c r="AP1381" s="104"/>
      <c r="AQ1381" s="104"/>
      <c r="AR1381" s="104"/>
      <c r="AS1381" s="104"/>
      <c r="AT1381" s="104"/>
      <c r="AU1381" s="104"/>
      <c r="AV1381" s="126"/>
      <c r="AW1381" s="104"/>
      <c r="AX1381" s="134"/>
      <c r="AY1381" s="134"/>
      <c r="AZ1381" s="134"/>
    </row>
    <row r="1382">
      <c r="B1382" s="135"/>
      <c r="D1382" s="38"/>
      <c r="E1382" s="83"/>
      <c r="F1382" s="70"/>
      <c r="G1382" s="71"/>
      <c r="H1382" s="72"/>
      <c r="I1382" s="72"/>
      <c r="J1382" s="72"/>
      <c r="K1382" s="72"/>
      <c r="L1382" s="72"/>
      <c r="M1382" s="72"/>
      <c r="N1382" s="73"/>
      <c r="O1382" s="73"/>
      <c r="P1382" s="73"/>
      <c r="Q1382" s="72"/>
      <c r="R1382" s="128"/>
      <c r="S1382" s="129"/>
      <c r="T1382" s="130"/>
      <c r="U1382" s="129"/>
      <c r="V1382" s="95"/>
      <c r="W1382" s="95"/>
      <c r="X1382" s="131"/>
      <c r="Y1382" s="132"/>
      <c r="Z1382" s="132"/>
      <c r="AA1382" s="95"/>
      <c r="AB1382" s="132"/>
      <c r="AC1382" s="104"/>
      <c r="AD1382" s="104"/>
      <c r="AE1382" s="132"/>
      <c r="AF1382" s="133"/>
      <c r="AG1382" s="132"/>
      <c r="AH1382" s="132"/>
      <c r="AI1382" s="133"/>
      <c r="AJ1382" s="132"/>
      <c r="AK1382" s="104"/>
      <c r="AL1382" s="104"/>
      <c r="AM1382" s="104"/>
      <c r="AN1382" s="132"/>
      <c r="AO1382" s="104"/>
      <c r="AP1382" s="104"/>
      <c r="AQ1382" s="104"/>
      <c r="AR1382" s="104"/>
      <c r="AS1382" s="104"/>
      <c r="AT1382" s="104"/>
      <c r="AU1382" s="104"/>
      <c r="AV1382" s="126"/>
      <c r="AW1382" s="104"/>
      <c r="AX1382" s="134"/>
      <c r="AY1382" s="134"/>
      <c r="AZ1382" s="134"/>
    </row>
    <row r="1383">
      <c r="B1383" s="135"/>
      <c r="D1383" s="38"/>
      <c r="E1383" s="83"/>
      <c r="F1383" s="70"/>
      <c r="G1383" s="71"/>
      <c r="H1383" s="72"/>
      <c r="I1383" s="72"/>
      <c r="J1383" s="72"/>
      <c r="K1383" s="72"/>
      <c r="L1383" s="72"/>
      <c r="M1383" s="72"/>
      <c r="N1383" s="73"/>
      <c r="O1383" s="73"/>
      <c r="P1383" s="73"/>
      <c r="Q1383" s="72"/>
      <c r="R1383" s="128"/>
      <c r="S1383" s="129"/>
      <c r="T1383" s="130"/>
      <c r="U1383" s="129"/>
      <c r="V1383" s="95"/>
      <c r="W1383" s="95"/>
      <c r="X1383" s="131"/>
      <c r="Y1383" s="132"/>
      <c r="Z1383" s="132"/>
      <c r="AA1383" s="95"/>
      <c r="AB1383" s="132"/>
      <c r="AC1383" s="104"/>
      <c r="AD1383" s="104"/>
      <c r="AE1383" s="132"/>
      <c r="AF1383" s="133"/>
      <c r="AG1383" s="132"/>
      <c r="AH1383" s="132"/>
      <c r="AI1383" s="133"/>
      <c r="AJ1383" s="132"/>
      <c r="AK1383" s="104"/>
      <c r="AL1383" s="104"/>
      <c r="AM1383" s="104"/>
      <c r="AN1383" s="132"/>
      <c r="AO1383" s="104"/>
      <c r="AP1383" s="104"/>
      <c r="AQ1383" s="104"/>
      <c r="AR1383" s="104"/>
      <c r="AS1383" s="104"/>
      <c r="AT1383" s="104"/>
      <c r="AU1383" s="104"/>
      <c r="AV1383" s="126"/>
      <c r="AW1383" s="104"/>
      <c r="AX1383" s="134"/>
      <c r="AY1383" s="134"/>
      <c r="AZ1383" s="134"/>
    </row>
    <row r="1384">
      <c r="B1384" s="135"/>
      <c r="D1384" s="38"/>
      <c r="E1384" s="83"/>
      <c r="F1384" s="70"/>
      <c r="G1384" s="71"/>
      <c r="H1384" s="72"/>
      <c r="I1384" s="72"/>
      <c r="J1384" s="72"/>
      <c r="K1384" s="72"/>
      <c r="L1384" s="72"/>
      <c r="M1384" s="72"/>
      <c r="N1384" s="73"/>
      <c r="O1384" s="73"/>
      <c r="P1384" s="73"/>
      <c r="Q1384" s="72"/>
      <c r="R1384" s="128"/>
      <c r="S1384" s="129"/>
      <c r="T1384" s="130"/>
      <c r="U1384" s="129"/>
      <c r="V1384" s="95"/>
      <c r="W1384" s="95"/>
      <c r="X1384" s="131"/>
      <c r="Y1384" s="132"/>
      <c r="Z1384" s="132"/>
      <c r="AA1384" s="95"/>
      <c r="AB1384" s="132"/>
      <c r="AC1384" s="104"/>
      <c r="AD1384" s="104"/>
      <c r="AE1384" s="132"/>
      <c r="AF1384" s="133"/>
      <c r="AG1384" s="132"/>
      <c r="AH1384" s="132"/>
      <c r="AI1384" s="133"/>
      <c r="AJ1384" s="132"/>
      <c r="AK1384" s="104"/>
      <c r="AL1384" s="104"/>
      <c r="AM1384" s="104"/>
      <c r="AN1384" s="132"/>
      <c r="AO1384" s="104"/>
      <c r="AP1384" s="104"/>
      <c r="AQ1384" s="104"/>
      <c r="AR1384" s="104"/>
      <c r="AS1384" s="104"/>
      <c r="AT1384" s="104"/>
      <c r="AU1384" s="104"/>
      <c r="AV1384" s="126"/>
      <c r="AW1384" s="104"/>
      <c r="AX1384" s="134"/>
      <c r="AY1384" s="134"/>
      <c r="AZ1384" s="134"/>
    </row>
    <row r="1385">
      <c r="B1385" s="135"/>
      <c r="D1385" s="38"/>
      <c r="E1385" s="83"/>
      <c r="F1385" s="70"/>
      <c r="G1385" s="71"/>
      <c r="H1385" s="72"/>
      <c r="I1385" s="72"/>
      <c r="J1385" s="72"/>
      <c r="K1385" s="72"/>
      <c r="L1385" s="72"/>
      <c r="M1385" s="72"/>
      <c r="N1385" s="73"/>
      <c r="O1385" s="73"/>
      <c r="P1385" s="73"/>
      <c r="Q1385" s="72"/>
      <c r="R1385" s="128"/>
      <c r="S1385" s="129"/>
      <c r="T1385" s="130"/>
      <c r="U1385" s="129"/>
      <c r="V1385" s="95"/>
      <c r="W1385" s="95"/>
      <c r="X1385" s="131"/>
      <c r="Y1385" s="132"/>
      <c r="Z1385" s="132"/>
      <c r="AA1385" s="95"/>
      <c r="AB1385" s="132"/>
      <c r="AC1385" s="104"/>
      <c r="AD1385" s="104"/>
      <c r="AE1385" s="132"/>
      <c r="AF1385" s="133"/>
      <c r="AG1385" s="132"/>
      <c r="AH1385" s="132"/>
      <c r="AI1385" s="133"/>
      <c r="AJ1385" s="132"/>
      <c r="AK1385" s="104"/>
      <c r="AL1385" s="104"/>
      <c r="AM1385" s="104"/>
      <c r="AN1385" s="132"/>
      <c r="AO1385" s="104"/>
      <c r="AP1385" s="104"/>
      <c r="AQ1385" s="104"/>
      <c r="AR1385" s="104"/>
      <c r="AS1385" s="104"/>
      <c r="AT1385" s="104"/>
      <c r="AU1385" s="104"/>
      <c r="AV1385" s="126"/>
      <c r="AW1385" s="104"/>
      <c r="AX1385" s="134"/>
      <c r="AY1385" s="134"/>
      <c r="AZ1385" s="134"/>
    </row>
    <row r="1386">
      <c r="B1386" s="135"/>
      <c r="D1386" s="38"/>
      <c r="E1386" s="83"/>
      <c r="F1386" s="70"/>
      <c r="G1386" s="71"/>
      <c r="H1386" s="72"/>
      <c r="I1386" s="72"/>
      <c r="J1386" s="72"/>
      <c r="K1386" s="72"/>
      <c r="L1386" s="72"/>
      <c r="M1386" s="72"/>
      <c r="N1386" s="73"/>
      <c r="O1386" s="73"/>
      <c r="P1386" s="73"/>
      <c r="Q1386" s="72"/>
      <c r="R1386" s="128"/>
      <c r="S1386" s="129"/>
      <c r="T1386" s="130"/>
      <c r="U1386" s="129"/>
      <c r="V1386" s="95"/>
      <c r="W1386" s="95"/>
      <c r="X1386" s="131"/>
      <c r="Y1386" s="132"/>
      <c r="Z1386" s="132"/>
      <c r="AA1386" s="95"/>
      <c r="AB1386" s="132"/>
      <c r="AC1386" s="104"/>
      <c r="AD1386" s="104"/>
      <c r="AE1386" s="132"/>
      <c r="AF1386" s="133"/>
      <c r="AG1386" s="132"/>
      <c r="AH1386" s="132"/>
      <c r="AI1386" s="133"/>
      <c r="AJ1386" s="132"/>
      <c r="AK1386" s="104"/>
      <c r="AL1386" s="104"/>
      <c r="AM1386" s="104"/>
      <c r="AN1386" s="132"/>
      <c r="AO1386" s="104"/>
      <c r="AP1386" s="104"/>
      <c r="AQ1386" s="104"/>
      <c r="AR1386" s="104"/>
      <c r="AS1386" s="104"/>
      <c r="AT1386" s="104"/>
      <c r="AU1386" s="104"/>
      <c r="AV1386" s="126"/>
      <c r="AW1386" s="104"/>
      <c r="AX1386" s="134"/>
      <c r="AY1386" s="134"/>
      <c r="AZ1386" s="134"/>
    </row>
    <row r="1387">
      <c r="B1387" s="135"/>
      <c r="D1387" s="38"/>
      <c r="E1387" s="83"/>
      <c r="F1387" s="70"/>
      <c r="G1387" s="71"/>
      <c r="H1387" s="72"/>
      <c r="I1387" s="72"/>
      <c r="J1387" s="72"/>
      <c r="K1387" s="72"/>
      <c r="L1387" s="72"/>
      <c r="M1387" s="72"/>
      <c r="N1387" s="73"/>
      <c r="O1387" s="73"/>
      <c r="P1387" s="73"/>
      <c r="Q1387" s="72"/>
      <c r="R1387" s="128"/>
      <c r="S1387" s="129"/>
      <c r="T1387" s="130"/>
      <c r="U1387" s="129"/>
      <c r="V1387" s="95"/>
      <c r="W1387" s="95"/>
      <c r="X1387" s="131"/>
      <c r="Y1387" s="132"/>
      <c r="Z1387" s="132"/>
      <c r="AA1387" s="95"/>
      <c r="AB1387" s="132"/>
      <c r="AC1387" s="104"/>
      <c r="AD1387" s="104"/>
      <c r="AE1387" s="132"/>
      <c r="AF1387" s="133"/>
      <c r="AG1387" s="132"/>
      <c r="AH1387" s="132"/>
      <c r="AI1387" s="133"/>
      <c r="AJ1387" s="132"/>
      <c r="AK1387" s="104"/>
      <c r="AL1387" s="104"/>
      <c r="AM1387" s="104"/>
      <c r="AN1387" s="132"/>
      <c r="AO1387" s="104"/>
      <c r="AP1387" s="104"/>
      <c r="AQ1387" s="104"/>
      <c r="AR1387" s="104"/>
      <c r="AS1387" s="104"/>
      <c r="AT1387" s="104"/>
      <c r="AU1387" s="104"/>
      <c r="AV1387" s="126"/>
      <c r="AW1387" s="104"/>
      <c r="AX1387" s="134"/>
      <c r="AY1387" s="134"/>
      <c r="AZ1387" s="134"/>
    </row>
    <row r="1388">
      <c r="B1388" s="135"/>
      <c r="D1388" s="38"/>
      <c r="E1388" s="83"/>
      <c r="F1388" s="70"/>
      <c r="G1388" s="71"/>
      <c r="H1388" s="72"/>
      <c r="I1388" s="72"/>
      <c r="J1388" s="72"/>
      <c r="K1388" s="72"/>
      <c r="L1388" s="72"/>
      <c r="M1388" s="72"/>
      <c r="N1388" s="73"/>
      <c r="O1388" s="73"/>
      <c r="P1388" s="73"/>
      <c r="Q1388" s="72"/>
      <c r="R1388" s="128"/>
      <c r="S1388" s="129"/>
      <c r="T1388" s="130"/>
      <c r="U1388" s="129"/>
      <c r="V1388" s="95"/>
      <c r="W1388" s="95"/>
      <c r="X1388" s="131"/>
      <c r="Y1388" s="132"/>
      <c r="Z1388" s="132"/>
      <c r="AA1388" s="95"/>
      <c r="AB1388" s="132"/>
      <c r="AC1388" s="104"/>
      <c r="AD1388" s="104"/>
      <c r="AE1388" s="132"/>
      <c r="AF1388" s="133"/>
      <c r="AG1388" s="132"/>
      <c r="AH1388" s="132"/>
      <c r="AI1388" s="133"/>
      <c r="AJ1388" s="132"/>
      <c r="AK1388" s="104"/>
      <c r="AL1388" s="104"/>
      <c r="AM1388" s="104"/>
      <c r="AN1388" s="132"/>
      <c r="AO1388" s="104"/>
      <c r="AP1388" s="104"/>
      <c r="AQ1388" s="104"/>
      <c r="AR1388" s="104"/>
      <c r="AS1388" s="104"/>
      <c r="AT1388" s="104"/>
      <c r="AU1388" s="104"/>
      <c r="AV1388" s="126"/>
      <c r="AW1388" s="104"/>
      <c r="AX1388" s="134"/>
      <c r="AY1388" s="134"/>
      <c r="AZ1388" s="134"/>
    </row>
    <row r="1389">
      <c r="B1389" s="135"/>
      <c r="D1389" s="38"/>
      <c r="E1389" s="83"/>
      <c r="F1389" s="70"/>
      <c r="G1389" s="71"/>
      <c r="H1389" s="72"/>
      <c r="I1389" s="72"/>
      <c r="J1389" s="72"/>
      <c r="K1389" s="72"/>
      <c r="L1389" s="72"/>
      <c r="M1389" s="72"/>
      <c r="N1389" s="73"/>
      <c r="O1389" s="73"/>
      <c r="P1389" s="73"/>
      <c r="Q1389" s="72"/>
      <c r="R1389" s="128"/>
      <c r="S1389" s="129"/>
      <c r="T1389" s="130"/>
      <c r="U1389" s="129"/>
      <c r="V1389" s="95"/>
      <c r="W1389" s="95"/>
      <c r="X1389" s="131"/>
      <c r="Y1389" s="132"/>
      <c r="Z1389" s="132"/>
      <c r="AA1389" s="95"/>
      <c r="AB1389" s="132"/>
      <c r="AC1389" s="104"/>
      <c r="AD1389" s="104"/>
      <c r="AE1389" s="132"/>
      <c r="AF1389" s="133"/>
      <c r="AG1389" s="132"/>
      <c r="AH1389" s="132"/>
      <c r="AI1389" s="133"/>
      <c r="AJ1389" s="132"/>
      <c r="AK1389" s="104"/>
      <c r="AL1389" s="104"/>
      <c r="AM1389" s="104"/>
      <c r="AN1389" s="132"/>
      <c r="AO1389" s="104"/>
      <c r="AP1389" s="104"/>
      <c r="AQ1389" s="104"/>
      <c r="AR1389" s="104"/>
      <c r="AS1389" s="104"/>
      <c r="AT1389" s="104"/>
      <c r="AU1389" s="104"/>
      <c r="AV1389" s="126"/>
      <c r="AW1389" s="104"/>
      <c r="AX1389" s="134"/>
      <c r="AY1389" s="134"/>
      <c r="AZ1389" s="134"/>
    </row>
    <row r="1390">
      <c r="B1390" s="135"/>
      <c r="D1390" s="38"/>
      <c r="E1390" s="83"/>
      <c r="F1390" s="70"/>
      <c r="G1390" s="71"/>
      <c r="H1390" s="72"/>
      <c r="I1390" s="72"/>
      <c r="J1390" s="72"/>
      <c r="K1390" s="72"/>
      <c r="L1390" s="72"/>
      <c r="M1390" s="72"/>
      <c r="N1390" s="73"/>
      <c r="O1390" s="73"/>
      <c r="P1390" s="73"/>
      <c r="Q1390" s="72"/>
      <c r="R1390" s="128"/>
      <c r="S1390" s="129"/>
      <c r="T1390" s="130"/>
      <c r="U1390" s="129"/>
      <c r="V1390" s="95"/>
      <c r="W1390" s="95"/>
      <c r="X1390" s="131"/>
      <c r="Y1390" s="132"/>
      <c r="Z1390" s="132"/>
      <c r="AA1390" s="95"/>
      <c r="AB1390" s="132"/>
      <c r="AC1390" s="104"/>
      <c r="AD1390" s="104"/>
      <c r="AE1390" s="132"/>
      <c r="AF1390" s="133"/>
      <c r="AG1390" s="132"/>
      <c r="AH1390" s="132"/>
      <c r="AI1390" s="133"/>
      <c r="AJ1390" s="132"/>
      <c r="AK1390" s="104"/>
      <c r="AL1390" s="104"/>
      <c r="AM1390" s="104"/>
      <c r="AN1390" s="132"/>
      <c r="AO1390" s="104"/>
      <c r="AP1390" s="104"/>
      <c r="AQ1390" s="104"/>
      <c r="AR1390" s="104"/>
      <c r="AS1390" s="104"/>
      <c r="AT1390" s="104"/>
      <c r="AU1390" s="104"/>
      <c r="AV1390" s="126"/>
      <c r="AW1390" s="104"/>
      <c r="AX1390" s="134"/>
      <c r="AY1390" s="134"/>
      <c r="AZ1390" s="134"/>
    </row>
    <row r="1391">
      <c r="B1391" s="135"/>
      <c r="D1391" s="38"/>
      <c r="E1391" s="83"/>
      <c r="F1391" s="70"/>
      <c r="G1391" s="71"/>
      <c r="H1391" s="72"/>
      <c r="I1391" s="72"/>
      <c r="J1391" s="72"/>
      <c r="K1391" s="72"/>
      <c r="L1391" s="72"/>
      <c r="M1391" s="72"/>
      <c r="N1391" s="73"/>
      <c r="O1391" s="73"/>
      <c r="P1391" s="73"/>
      <c r="Q1391" s="72"/>
      <c r="R1391" s="128"/>
      <c r="S1391" s="129"/>
      <c r="T1391" s="130"/>
      <c r="U1391" s="129"/>
      <c r="V1391" s="95"/>
      <c r="W1391" s="95"/>
      <c r="X1391" s="131"/>
      <c r="Y1391" s="132"/>
      <c r="Z1391" s="132"/>
      <c r="AA1391" s="95"/>
      <c r="AB1391" s="132"/>
      <c r="AC1391" s="104"/>
      <c r="AD1391" s="104"/>
      <c r="AE1391" s="132"/>
      <c r="AF1391" s="133"/>
      <c r="AG1391" s="132"/>
      <c r="AH1391" s="132"/>
      <c r="AI1391" s="133"/>
      <c r="AJ1391" s="132"/>
      <c r="AK1391" s="104"/>
      <c r="AL1391" s="104"/>
      <c r="AM1391" s="104"/>
      <c r="AN1391" s="132"/>
      <c r="AO1391" s="104"/>
      <c r="AP1391" s="104"/>
      <c r="AQ1391" s="104"/>
      <c r="AR1391" s="104"/>
      <c r="AS1391" s="104"/>
      <c r="AT1391" s="104"/>
      <c r="AU1391" s="104"/>
      <c r="AV1391" s="126"/>
      <c r="AW1391" s="104"/>
      <c r="AX1391" s="134"/>
      <c r="AY1391" s="134"/>
      <c r="AZ1391" s="134"/>
    </row>
    <row r="1392">
      <c r="B1392" s="135"/>
      <c r="D1392" s="38"/>
      <c r="E1392" s="83"/>
      <c r="F1392" s="70"/>
      <c r="G1392" s="71"/>
      <c r="H1392" s="72"/>
      <c r="I1392" s="72"/>
      <c r="J1392" s="72"/>
      <c r="K1392" s="72"/>
      <c r="L1392" s="72"/>
      <c r="M1392" s="72"/>
      <c r="N1392" s="73"/>
      <c r="O1392" s="73"/>
      <c r="P1392" s="73"/>
      <c r="Q1392" s="72"/>
      <c r="R1392" s="128"/>
      <c r="S1392" s="129"/>
      <c r="T1392" s="130"/>
      <c r="U1392" s="129"/>
      <c r="V1392" s="95"/>
      <c r="W1392" s="95"/>
      <c r="X1392" s="131"/>
      <c r="Y1392" s="132"/>
      <c r="Z1392" s="132"/>
      <c r="AA1392" s="95"/>
      <c r="AB1392" s="132"/>
      <c r="AC1392" s="104"/>
      <c r="AD1392" s="104"/>
      <c r="AE1392" s="132"/>
      <c r="AF1392" s="133"/>
      <c r="AG1392" s="132"/>
      <c r="AH1392" s="132"/>
      <c r="AI1392" s="133"/>
      <c r="AJ1392" s="132"/>
      <c r="AK1392" s="104"/>
      <c r="AL1392" s="104"/>
      <c r="AM1392" s="104"/>
      <c r="AN1392" s="132"/>
      <c r="AO1392" s="104"/>
      <c r="AP1392" s="104"/>
      <c r="AQ1392" s="104"/>
      <c r="AR1392" s="104"/>
      <c r="AS1392" s="104"/>
      <c r="AT1392" s="104"/>
      <c r="AU1392" s="104"/>
      <c r="AV1392" s="126"/>
      <c r="AW1392" s="104"/>
      <c r="AX1392" s="134"/>
      <c r="AY1392" s="134"/>
      <c r="AZ1392" s="134"/>
    </row>
    <row r="1393">
      <c r="B1393" s="135"/>
      <c r="D1393" s="38"/>
      <c r="E1393" s="83"/>
      <c r="F1393" s="70"/>
      <c r="G1393" s="71"/>
      <c r="H1393" s="72"/>
      <c r="I1393" s="72"/>
      <c r="J1393" s="72"/>
      <c r="K1393" s="72"/>
      <c r="L1393" s="72"/>
      <c r="M1393" s="72"/>
      <c r="N1393" s="73"/>
      <c r="O1393" s="73"/>
      <c r="P1393" s="73"/>
      <c r="Q1393" s="72"/>
      <c r="R1393" s="128"/>
      <c r="S1393" s="129"/>
      <c r="T1393" s="130"/>
      <c r="U1393" s="129"/>
      <c r="V1393" s="95"/>
      <c r="W1393" s="95"/>
      <c r="X1393" s="131"/>
      <c r="Y1393" s="132"/>
      <c r="Z1393" s="132"/>
      <c r="AA1393" s="95"/>
      <c r="AB1393" s="132"/>
      <c r="AC1393" s="104"/>
      <c r="AD1393" s="104"/>
      <c r="AE1393" s="132"/>
      <c r="AF1393" s="133"/>
      <c r="AG1393" s="132"/>
      <c r="AH1393" s="132"/>
      <c r="AI1393" s="133"/>
      <c r="AJ1393" s="132"/>
      <c r="AK1393" s="104"/>
      <c r="AL1393" s="104"/>
      <c r="AM1393" s="104"/>
      <c r="AN1393" s="132"/>
      <c r="AO1393" s="104"/>
      <c r="AP1393" s="104"/>
      <c r="AQ1393" s="104"/>
      <c r="AR1393" s="104"/>
      <c r="AS1393" s="104"/>
      <c r="AT1393" s="104"/>
      <c r="AU1393" s="104"/>
      <c r="AV1393" s="126"/>
      <c r="AW1393" s="104"/>
      <c r="AX1393" s="134"/>
      <c r="AY1393" s="134"/>
      <c r="AZ1393" s="134"/>
    </row>
    <row r="1394">
      <c r="B1394" s="135"/>
      <c r="D1394" s="38"/>
      <c r="E1394" s="83"/>
      <c r="F1394" s="70"/>
      <c r="G1394" s="71"/>
      <c r="H1394" s="72"/>
      <c r="I1394" s="72"/>
      <c r="J1394" s="72"/>
      <c r="K1394" s="72"/>
      <c r="L1394" s="72"/>
      <c r="M1394" s="72"/>
      <c r="N1394" s="73"/>
      <c r="O1394" s="73"/>
      <c r="P1394" s="73"/>
      <c r="Q1394" s="72"/>
      <c r="R1394" s="128"/>
      <c r="S1394" s="129"/>
      <c r="T1394" s="130"/>
      <c r="U1394" s="129"/>
      <c r="V1394" s="95"/>
      <c r="W1394" s="95"/>
      <c r="X1394" s="131"/>
      <c r="Y1394" s="132"/>
      <c r="Z1394" s="132"/>
      <c r="AA1394" s="95"/>
      <c r="AB1394" s="132"/>
      <c r="AC1394" s="104"/>
      <c r="AD1394" s="104"/>
      <c r="AE1394" s="132"/>
      <c r="AF1394" s="133"/>
      <c r="AG1394" s="132"/>
      <c r="AH1394" s="132"/>
      <c r="AI1394" s="133"/>
      <c r="AJ1394" s="132"/>
      <c r="AK1394" s="104"/>
      <c r="AL1394" s="104"/>
      <c r="AM1394" s="104"/>
      <c r="AN1394" s="132"/>
      <c r="AO1394" s="104"/>
      <c r="AP1394" s="104"/>
      <c r="AQ1394" s="104"/>
      <c r="AR1394" s="104"/>
      <c r="AS1394" s="104"/>
      <c r="AT1394" s="104"/>
      <c r="AU1394" s="104"/>
      <c r="AV1394" s="126"/>
      <c r="AW1394" s="104"/>
      <c r="AX1394" s="134"/>
      <c r="AY1394" s="134"/>
      <c r="AZ1394" s="134"/>
    </row>
    <row r="1395">
      <c r="B1395" s="135"/>
      <c r="D1395" s="38"/>
      <c r="E1395" s="83"/>
      <c r="F1395" s="70"/>
      <c r="G1395" s="71"/>
      <c r="H1395" s="72"/>
      <c r="I1395" s="72"/>
      <c r="J1395" s="72"/>
      <c r="K1395" s="72"/>
      <c r="L1395" s="72"/>
      <c r="M1395" s="72"/>
      <c r="N1395" s="73"/>
      <c r="O1395" s="73"/>
      <c r="P1395" s="73"/>
      <c r="Q1395" s="72"/>
      <c r="R1395" s="128"/>
      <c r="S1395" s="129"/>
      <c r="T1395" s="130"/>
      <c r="U1395" s="129"/>
      <c r="V1395" s="95"/>
      <c r="W1395" s="95"/>
      <c r="X1395" s="131"/>
      <c r="Y1395" s="132"/>
      <c r="Z1395" s="132"/>
      <c r="AA1395" s="95"/>
      <c r="AB1395" s="132"/>
      <c r="AC1395" s="104"/>
      <c r="AD1395" s="104"/>
      <c r="AE1395" s="132"/>
      <c r="AF1395" s="133"/>
      <c r="AG1395" s="132"/>
      <c r="AH1395" s="132"/>
      <c r="AI1395" s="133"/>
      <c r="AJ1395" s="132"/>
      <c r="AK1395" s="104"/>
      <c r="AL1395" s="104"/>
      <c r="AM1395" s="104"/>
      <c r="AN1395" s="132"/>
      <c r="AO1395" s="104"/>
      <c r="AP1395" s="104"/>
      <c r="AQ1395" s="104"/>
      <c r="AR1395" s="104"/>
      <c r="AS1395" s="104"/>
      <c r="AT1395" s="104"/>
      <c r="AU1395" s="104"/>
      <c r="AV1395" s="126"/>
      <c r="AW1395" s="104"/>
      <c r="AX1395" s="134"/>
      <c r="AY1395" s="134"/>
      <c r="AZ1395" s="134"/>
    </row>
    <row r="1396">
      <c r="B1396" s="135"/>
      <c r="D1396" s="38"/>
      <c r="E1396" s="83"/>
      <c r="F1396" s="70"/>
      <c r="G1396" s="71"/>
      <c r="H1396" s="72"/>
      <c r="I1396" s="72"/>
      <c r="J1396" s="72"/>
      <c r="K1396" s="72"/>
      <c r="L1396" s="72"/>
      <c r="M1396" s="72"/>
      <c r="N1396" s="73"/>
      <c r="O1396" s="73"/>
      <c r="P1396" s="73"/>
      <c r="Q1396" s="72"/>
      <c r="R1396" s="128"/>
      <c r="S1396" s="129"/>
      <c r="T1396" s="130"/>
      <c r="U1396" s="129"/>
      <c r="V1396" s="95"/>
      <c r="W1396" s="95"/>
      <c r="X1396" s="131"/>
      <c r="Y1396" s="132"/>
      <c r="Z1396" s="132"/>
      <c r="AA1396" s="95"/>
      <c r="AB1396" s="132"/>
      <c r="AC1396" s="104"/>
      <c r="AD1396" s="104"/>
      <c r="AE1396" s="132"/>
      <c r="AF1396" s="133"/>
      <c r="AG1396" s="132"/>
      <c r="AH1396" s="132"/>
      <c r="AI1396" s="133"/>
      <c r="AJ1396" s="132"/>
      <c r="AK1396" s="104"/>
      <c r="AL1396" s="104"/>
      <c r="AM1396" s="104"/>
      <c r="AN1396" s="132"/>
      <c r="AO1396" s="104"/>
      <c r="AP1396" s="104"/>
      <c r="AQ1396" s="104"/>
      <c r="AR1396" s="104"/>
      <c r="AS1396" s="104"/>
      <c r="AT1396" s="104"/>
      <c r="AU1396" s="104"/>
      <c r="AV1396" s="126"/>
      <c r="AW1396" s="104"/>
      <c r="AX1396" s="134"/>
      <c r="AY1396" s="134"/>
      <c r="AZ1396" s="134"/>
    </row>
    <row r="1397">
      <c r="B1397" s="135"/>
      <c r="D1397" s="38"/>
      <c r="E1397" s="83"/>
      <c r="F1397" s="70"/>
      <c r="G1397" s="71"/>
      <c r="H1397" s="72"/>
      <c r="I1397" s="72"/>
      <c r="J1397" s="72"/>
      <c r="K1397" s="72"/>
      <c r="L1397" s="72"/>
      <c r="M1397" s="72"/>
      <c r="N1397" s="73"/>
      <c r="O1397" s="73"/>
      <c r="P1397" s="73"/>
      <c r="Q1397" s="72"/>
      <c r="R1397" s="128"/>
      <c r="S1397" s="129"/>
      <c r="T1397" s="130"/>
      <c r="U1397" s="129"/>
      <c r="V1397" s="95"/>
      <c r="W1397" s="95"/>
      <c r="X1397" s="131"/>
      <c r="Y1397" s="132"/>
      <c r="Z1397" s="132"/>
      <c r="AA1397" s="95"/>
      <c r="AB1397" s="132"/>
      <c r="AC1397" s="104"/>
      <c r="AD1397" s="104"/>
      <c r="AE1397" s="132"/>
      <c r="AF1397" s="133"/>
      <c r="AG1397" s="132"/>
      <c r="AH1397" s="132"/>
      <c r="AI1397" s="133"/>
      <c r="AJ1397" s="132"/>
      <c r="AK1397" s="104"/>
      <c r="AL1397" s="104"/>
      <c r="AM1397" s="104"/>
      <c r="AN1397" s="132"/>
      <c r="AO1397" s="104"/>
      <c r="AP1397" s="104"/>
      <c r="AQ1397" s="104"/>
      <c r="AR1397" s="104"/>
      <c r="AS1397" s="104"/>
      <c r="AT1397" s="104"/>
      <c r="AU1397" s="104"/>
      <c r="AV1397" s="126"/>
      <c r="AW1397" s="104"/>
      <c r="AX1397" s="134"/>
      <c r="AY1397" s="134"/>
      <c r="AZ1397" s="134"/>
    </row>
    <row r="1398">
      <c r="B1398" s="135"/>
      <c r="D1398" s="38"/>
      <c r="E1398" s="83"/>
      <c r="F1398" s="70"/>
      <c r="G1398" s="71"/>
      <c r="H1398" s="72"/>
      <c r="I1398" s="72"/>
      <c r="J1398" s="72"/>
      <c r="K1398" s="72"/>
      <c r="L1398" s="72"/>
      <c r="M1398" s="72"/>
      <c r="N1398" s="73"/>
      <c r="O1398" s="73"/>
      <c r="P1398" s="73"/>
      <c r="Q1398" s="72"/>
      <c r="R1398" s="128"/>
      <c r="S1398" s="129"/>
      <c r="T1398" s="130"/>
      <c r="U1398" s="129"/>
      <c r="V1398" s="95"/>
      <c r="W1398" s="95"/>
      <c r="X1398" s="131"/>
      <c r="Y1398" s="132"/>
      <c r="Z1398" s="132"/>
      <c r="AA1398" s="95"/>
      <c r="AB1398" s="132"/>
      <c r="AC1398" s="104"/>
      <c r="AD1398" s="104"/>
      <c r="AE1398" s="132"/>
      <c r="AF1398" s="133"/>
      <c r="AG1398" s="132"/>
      <c r="AH1398" s="132"/>
      <c r="AI1398" s="133"/>
      <c r="AJ1398" s="132"/>
      <c r="AK1398" s="104"/>
      <c r="AL1398" s="104"/>
      <c r="AM1398" s="104"/>
      <c r="AN1398" s="132"/>
      <c r="AO1398" s="104"/>
      <c r="AP1398" s="104"/>
      <c r="AQ1398" s="104"/>
      <c r="AR1398" s="104"/>
      <c r="AS1398" s="104"/>
      <c r="AT1398" s="104"/>
      <c r="AU1398" s="104"/>
      <c r="AV1398" s="126"/>
      <c r="AW1398" s="104"/>
      <c r="AX1398" s="134"/>
      <c r="AY1398" s="134"/>
      <c r="AZ1398" s="134"/>
    </row>
    <row r="1399">
      <c r="B1399" s="135"/>
      <c r="D1399" s="38"/>
      <c r="E1399" s="83"/>
      <c r="F1399" s="70"/>
      <c r="G1399" s="71"/>
      <c r="H1399" s="72"/>
      <c r="I1399" s="72"/>
      <c r="J1399" s="72"/>
      <c r="K1399" s="72"/>
      <c r="L1399" s="72"/>
      <c r="M1399" s="72"/>
      <c r="N1399" s="73"/>
      <c r="O1399" s="73"/>
      <c r="P1399" s="73"/>
      <c r="Q1399" s="72"/>
      <c r="R1399" s="128"/>
      <c r="S1399" s="129"/>
      <c r="T1399" s="130"/>
      <c r="U1399" s="129"/>
      <c r="V1399" s="95"/>
      <c r="W1399" s="95"/>
      <c r="X1399" s="131"/>
      <c r="Y1399" s="132"/>
      <c r="Z1399" s="132"/>
      <c r="AA1399" s="95"/>
      <c r="AB1399" s="132"/>
      <c r="AC1399" s="104"/>
      <c r="AD1399" s="104"/>
      <c r="AE1399" s="132"/>
      <c r="AF1399" s="133"/>
      <c r="AG1399" s="132"/>
      <c r="AH1399" s="132"/>
      <c r="AI1399" s="133"/>
      <c r="AJ1399" s="132"/>
      <c r="AK1399" s="104"/>
      <c r="AL1399" s="104"/>
      <c r="AM1399" s="104"/>
      <c r="AN1399" s="132"/>
      <c r="AO1399" s="104"/>
      <c r="AP1399" s="104"/>
      <c r="AQ1399" s="104"/>
      <c r="AR1399" s="104"/>
      <c r="AS1399" s="104"/>
      <c r="AT1399" s="104"/>
      <c r="AU1399" s="104"/>
      <c r="AV1399" s="126"/>
      <c r="AW1399" s="104"/>
      <c r="AX1399" s="134"/>
      <c r="AY1399" s="134"/>
      <c r="AZ1399" s="134"/>
    </row>
    <row r="1400">
      <c r="B1400" s="135"/>
      <c r="D1400" s="38"/>
      <c r="E1400" s="83"/>
      <c r="F1400" s="70"/>
      <c r="G1400" s="71"/>
      <c r="H1400" s="72"/>
      <c r="I1400" s="72"/>
      <c r="J1400" s="72"/>
      <c r="K1400" s="72"/>
      <c r="L1400" s="72"/>
      <c r="M1400" s="72"/>
      <c r="N1400" s="73"/>
      <c r="O1400" s="73"/>
      <c r="P1400" s="73"/>
      <c r="Q1400" s="72"/>
      <c r="R1400" s="128"/>
      <c r="S1400" s="129"/>
      <c r="T1400" s="130"/>
      <c r="U1400" s="129"/>
      <c r="V1400" s="95"/>
      <c r="W1400" s="95"/>
      <c r="X1400" s="131"/>
      <c r="Y1400" s="132"/>
      <c r="Z1400" s="132"/>
      <c r="AA1400" s="95"/>
      <c r="AB1400" s="132"/>
      <c r="AC1400" s="104"/>
      <c r="AD1400" s="104"/>
      <c r="AE1400" s="132"/>
      <c r="AF1400" s="133"/>
      <c r="AG1400" s="132"/>
      <c r="AH1400" s="132"/>
      <c r="AI1400" s="133"/>
      <c r="AJ1400" s="132"/>
      <c r="AK1400" s="104"/>
      <c r="AL1400" s="104"/>
      <c r="AM1400" s="104"/>
      <c r="AN1400" s="132"/>
      <c r="AO1400" s="104"/>
      <c r="AP1400" s="104"/>
      <c r="AQ1400" s="104"/>
      <c r="AR1400" s="104"/>
      <c r="AS1400" s="104"/>
      <c r="AT1400" s="104"/>
      <c r="AU1400" s="104"/>
      <c r="AV1400" s="126"/>
      <c r="AW1400" s="104"/>
      <c r="AX1400" s="134"/>
      <c r="AY1400" s="134"/>
      <c r="AZ1400" s="134"/>
    </row>
    <row r="1401">
      <c r="B1401" s="135"/>
      <c r="D1401" s="38"/>
      <c r="E1401" s="83"/>
      <c r="F1401" s="70"/>
      <c r="G1401" s="71"/>
      <c r="H1401" s="72"/>
      <c r="I1401" s="72"/>
      <c r="J1401" s="72"/>
      <c r="K1401" s="72"/>
      <c r="L1401" s="72"/>
      <c r="M1401" s="72"/>
      <c r="N1401" s="73"/>
      <c r="O1401" s="73"/>
      <c r="P1401" s="73"/>
      <c r="Q1401" s="72"/>
      <c r="R1401" s="128"/>
      <c r="S1401" s="129"/>
      <c r="T1401" s="130"/>
      <c r="U1401" s="129"/>
      <c r="V1401" s="95"/>
      <c r="W1401" s="95"/>
      <c r="X1401" s="131"/>
      <c r="Y1401" s="132"/>
      <c r="Z1401" s="132"/>
      <c r="AA1401" s="95"/>
      <c r="AB1401" s="132"/>
      <c r="AC1401" s="104"/>
      <c r="AD1401" s="104"/>
      <c r="AE1401" s="132"/>
      <c r="AF1401" s="133"/>
      <c r="AG1401" s="132"/>
      <c r="AH1401" s="132"/>
      <c r="AI1401" s="133"/>
      <c r="AJ1401" s="132"/>
      <c r="AK1401" s="104"/>
      <c r="AL1401" s="104"/>
      <c r="AM1401" s="104"/>
      <c r="AN1401" s="132"/>
      <c r="AO1401" s="104"/>
      <c r="AP1401" s="104"/>
      <c r="AQ1401" s="104"/>
      <c r="AR1401" s="104"/>
      <c r="AS1401" s="104"/>
      <c r="AT1401" s="104"/>
      <c r="AU1401" s="104"/>
      <c r="AV1401" s="126"/>
      <c r="AW1401" s="104"/>
      <c r="AX1401" s="134"/>
      <c r="AY1401" s="134"/>
      <c r="AZ1401" s="134"/>
    </row>
    <row r="1402">
      <c r="B1402" s="135"/>
      <c r="D1402" s="38"/>
      <c r="E1402" s="83"/>
      <c r="F1402" s="70"/>
      <c r="G1402" s="71"/>
      <c r="H1402" s="72"/>
      <c r="I1402" s="72"/>
      <c r="J1402" s="72"/>
      <c r="K1402" s="72"/>
      <c r="L1402" s="72"/>
      <c r="M1402" s="72"/>
      <c r="N1402" s="73"/>
      <c r="O1402" s="73"/>
      <c r="P1402" s="73"/>
      <c r="Q1402" s="72"/>
      <c r="R1402" s="128"/>
      <c r="S1402" s="129"/>
      <c r="T1402" s="130"/>
      <c r="U1402" s="129"/>
      <c r="V1402" s="95"/>
      <c r="W1402" s="95"/>
      <c r="X1402" s="131"/>
      <c r="Y1402" s="132"/>
      <c r="Z1402" s="132"/>
      <c r="AA1402" s="95"/>
      <c r="AB1402" s="132"/>
      <c r="AC1402" s="104"/>
      <c r="AD1402" s="104"/>
      <c r="AE1402" s="132"/>
      <c r="AF1402" s="133"/>
      <c r="AG1402" s="132"/>
      <c r="AH1402" s="132"/>
      <c r="AI1402" s="133"/>
      <c r="AJ1402" s="132"/>
      <c r="AK1402" s="104"/>
      <c r="AL1402" s="104"/>
      <c r="AM1402" s="104"/>
      <c r="AN1402" s="132"/>
      <c r="AO1402" s="104"/>
      <c r="AP1402" s="104"/>
      <c r="AQ1402" s="104"/>
      <c r="AR1402" s="104"/>
      <c r="AS1402" s="104"/>
      <c r="AT1402" s="104"/>
      <c r="AU1402" s="104"/>
      <c r="AV1402" s="126"/>
      <c r="AW1402" s="104"/>
      <c r="AX1402" s="134"/>
      <c r="AY1402" s="134"/>
      <c r="AZ1402" s="134"/>
    </row>
    <row r="1403">
      <c r="B1403" s="135"/>
      <c r="D1403" s="38"/>
      <c r="E1403" s="83"/>
      <c r="F1403" s="70"/>
      <c r="G1403" s="71"/>
      <c r="H1403" s="72"/>
      <c r="I1403" s="72"/>
      <c r="J1403" s="72"/>
      <c r="K1403" s="72"/>
      <c r="L1403" s="72"/>
      <c r="M1403" s="72"/>
      <c r="N1403" s="73"/>
      <c r="O1403" s="73"/>
      <c r="P1403" s="73"/>
      <c r="Q1403" s="72"/>
      <c r="R1403" s="128"/>
      <c r="S1403" s="129"/>
      <c r="T1403" s="130"/>
      <c r="U1403" s="129"/>
      <c r="V1403" s="95"/>
      <c r="W1403" s="95"/>
      <c r="X1403" s="131"/>
      <c r="Y1403" s="132"/>
      <c r="Z1403" s="132"/>
      <c r="AA1403" s="95"/>
      <c r="AB1403" s="132"/>
      <c r="AC1403" s="104"/>
      <c r="AD1403" s="104"/>
      <c r="AE1403" s="132"/>
      <c r="AF1403" s="133"/>
      <c r="AG1403" s="132"/>
      <c r="AH1403" s="132"/>
      <c r="AI1403" s="133"/>
      <c r="AJ1403" s="132"/>
      <c r="AK1403" s="104"/>
      <c r="AL1403" s="104"/>
      <c r="AM1403" s="104"/>
      <c r="AN1403" s="132"/>
      <c r="AO1403" s="104"/>
      <c r="AP1403" s="104"/>
      <c r="AQ1403" s="104"/>
      <c r="AR1403" s="104"/>
      <c r="AS1403" s="104"/>
      <c r="AT1403" s="104"/>
      <c r="AU1403" s="104"/>
      <c r="AV1403" s="126"/>
      <c r="AW1403" s="104"/>
      <c r="AX1403" s="134"/>
      <c r="AY1403" s="134"/>
      <c r="AZ1403" s="134"/>
    </row>
    <row r="1404">
      <c r="B1404" s="135"/>
      <c r="D1404" s="38"/>
      <c r="E1404" s="83"/>
      <c r="F1404" s="70"/>
      <c r="G1404" s="71"/>
      <c r="H1404" s="72"/>
      <c r="I1404" s="72"/>
      <c r="J1404" s="72"/>
      <c r="K1404" s="72"/>
      <c r="L1404" s="72"/>
      <c r="M1404" s="72"/>
      <c r="N1404" s="73"/>
      <c r="O1404" s="73"/>
      <c r="P1404" s="73"/>
      <c r="Q1404" s="72"/>
      <c r="R1404" s="128"/>
      <c r="S1404" s="129"/>
      <c r="T1404" s="130"/>
      <c r="U1404" s="129"/>
      <c r="V1404" s="95"/>
      <c r="W1404" s="95"/>
      <c r="X1404" s="131"/>
      <c r="Y1404" s="132"/>
      <c r="Z1404" s="132"/>
      <c r="AA1404" s="95"/>
      <c r="AB1404" s="132"/>
      <c r="AC1404" s="104"/>
      <c r="AD1404" s="104"/>
      <c r="AE1404" s="132"/>
      <c r="AF1404" s="133"/>
      <c r="AG1404" s="132"/>
      <c r="AH1404" s="132"/>
      <c r="AI1404" s="133"/>
      <c r="AJ1404" s="132"/>
      <c r="AK1404" s="104"/>
      <c r="AL1404" s="104"/>
      <c r="AM1404" s="104"/>
      <c r="AN1404" s="132"/>
      <c r="AO1404" s="104"/>
      <c r="AP1404" s="104"/>
      <c r="AQ1404" s="104"/>
      <c r="AR1404" s="104"/>
      <c r="AS1404" s="104"/>
      <c r="AT1404" s="104"/>
      <c r="AU1404" s="104"/>
      <c r="AV1404" s="126"/>
      <c r="AW1404" s="104"/>
      <c r="AX1404" s="134"/>
      <c r="AY1404" s="134"/>
      <c r="AZ1404" s="134"/>
    </row>
    <row r="1405">
      <c r="B1405" s="135"/>
      <c r="D1405" s="38"/>
      <c r="E1405" s="83"/>
      <c r="F1405" s="70"/>
      <c r="G1405" s="71"/>
      <c r="H1405" s="72"/>
      <c r="I1405" s="72"/>
      <c r="J1405" s="72"/>
      <c r="K1405" s="72"/>
      <c r="L1405" s="72"/>
      <c r="M1405" s="72"/>
      <c r="N1405" s="73"/>
      <c r="O1405" s="73"/>
      <c r="P1405" s="73"/>
      <c r="Q1405" s="72"/>
      <c r="R1405" s="128"/>
      <c r="S1405" s="129"/>
      <c r="T1405" s="130"/>
      <c r="U1405" s="129"/>
      <c r="V1405" s="95"/>
      <c r="W1405" s="95"/>
      <c r="X1405" s="131"/>
      <c r="Y1405" s="132"/>
      <c r="Z1405" s="132"/>
      <c r="AA1405" s="95"/>
      <c r="AB1405" s="132"/>
      <c r="AC1405" s="104"/>
      <c r="AD1405" s="104"/>
      <c r="AE1405" s="132"/>
      <c r="AF1405" s="133"/>
      <c r="AG1405" s="132"/>
      <c r="AH1405" s="132"/>
      <c r="AI1405" s="133"/>
      <c r="AJ1405" s="132"/>
      <c r="AK1405" s="104"/>
      <c r="AL1405" s="104"/>
      <c r="AM1405" s="104"/>
      <c r="AN1405" s="132"/>
      <c r="AO1405" s="104"/>
      <c r="AP1405" s="104"/>
      <c r="AQ1405" s="104"/>
      <c r="AR1405" s="104"/>
      <c r="AS1405" s="104"/>
      <c r="AT1405" s="104"/>
      <c r="AU1405" s="104"/>
      <c r="AV1405" s="126"/>
      <c r="AW1405" s="104"/>
      <c r="AX1405" s="134"/>
      <c r="AY1405" s="134"/>
      <c r="AZ1405" s="134"/>
    </row>
    <row r="1406">
      <c r="B1406" s="135"/>
      <c r="D1406" s="38"/>
      <c r="E1406" s="83"/>
      <c r="F1406" s="70"/>
      <c r="G1406" s="71"/>
      <c r="H1406" s="72"/>
      <c r="I1406" s="72"/>
      <c r="J1406" s="72"/>
      <c r="K1406" s="72"/>
      <c r="L1406" s="72"/>
      <c r="M1406" s="72"/>
      <c r="N1406" s="73"/>
      <c r="O1406" s="73"/>
      <c r="P1406" s="73"/>
      <c r="Q1406" s="72"/>
      <c r="R1406" s="128"/>
      <c r="S1406" s="129"/>
      <c r="T1406" s="130"/>
      <c r="U1406" s="129"/>
      <c r="V1406" s="95"/>
      <c r="W1406" s="95"/>
      <c r="X1406" s="131"/>
      <c r="Y1406" s="132"/>
      <c r="Z1406" s="132"/>
      <c r="AA1406" s="95"/>
      <c r="AB1406" s="132"/>
      <c r="AC1406" s="104"/>
      <c r="AD1406" s="104"/>
      <c r="AE1406" s="132"/>
      <c r="AF1406" s="133"/>
      <c r="AG1406" s="132"/>
      <c r="AH1406" s="132"/>
      <c r="AI1406" s="133"/>
      <c r="AJ1406" s="132"/>
      <c r="AK1406" s="104"/>
      <c r="AL1406" s="104"/>
      <c r="AM1406" s="104"/>
      <c r="AN1406" s="132"/>
      <c r="AO1406" s="104"/>
      <c r="AP1406" s="104"/>
      <c r="AQ1406" s="104"/>
      <c r="AR1406" s="104"/>
      <c r="AS1406" s="104"/>
      <c r="AT1406" s="104"/>
      <c r="AU1406" s="104"/>
      <c r="AV1406" s="126"/>
      <c r="AW1406" s="104"/>
      <c r="AX1406" s="134"/>
      <c r="AY1406" s="134"/>
      <c r="AZ1406" s="134"/>
    </row>
    <row r="1407">
      <c r="B1407" s="135"/>
      <c r="D1407" s="38"/>
      <c r="E1407" s="83"/>
      <c r="F1407" s="70"/>
      <c r="G1407" s="71"/>
      <c r="H1407" s="72"/>
      <c r="I1407" s="72"/>
      <c r="J1407" s="72"/>
      <c r="K1407" s="72"/>
      <c r="L1407" s="72"/>
      <c r="M1407" s="72"/>
      <c r="N1407" s="73"/>
      <c r="O1407" s="73"/>
      <c r="P1407" s="73"/>
      <c r="Q1407" s="72"/>
      <c r="R1407" s="128"/>
      <c r="S1407" s="129"/>
      <c r="T1407" s="130"/>
      <c r="U1407" s="129"/>
      <c r="V1407" s="95"/>
      <c r="W1407" s="95"/>
      <c r="X1407" s="131"/>
      <c r="Y1407" s="132"/>
      <c r="Z1407" s="132"/>
      <c r="AA1407" s="95"/>
      <c r="AB1407" s="132"/>
      <c r="AC1407" s="104"/>
      <c r="AD1407" s="104"/>
      <c r="AE1407" s="132"/>
      <c r="AF1407" s="133"/>
      <c r="AG1407" s="132"/>
      <c r="AH1407" s="132"/>
      <c r="AI1407" s="133"/>
      <c r="AJ1407" s="132"/>
      <c r="AK1407" s="104"/>
      <c r="AL1407" s="104"/>
      <c r="AM1407" s="104"/>
      <c r="AN1407" s="132"/>
      <c r="AO1407" s="104"/>
      <c r="AP1407" s="104"/>
      <c r="AQ1407" s="104"/>
      <c r="AR1407" s="104"/>
      <c r="AS1407" s="104"/>
      <c r="AT1407" s="104"/>
      <c r="AU1407" s="104"/>
      <c r="AV1407" s="126"/>
      <c r="AW1407" s="104"/>
      <c r="AX1407" s="134"/>
      <c r="AY1407" s="134"/>
      <c r="AZ1407" s="134"/>
    </row>
    <row r="1408">
      <c r="B1408" s="135"/>
      <c r="D1408" s="38"/>
      <c r="E1408" s="83"/>
      <c r="F1408" s="70"/>
      <c r="G1408" s="71"/>
      <c r="H1408" s="72"/>
      <c r="I1408" s="72"/>
      <c r="J1408" s="72"/>
      <c r="K1408" s="72"/>
      <c r="L1408" s="72"/>
      <c r="M1408" s="72"/>
      <c r="N1408" s="73"/>
      <c r="O1408" s="73"/>
      <c r="P1408" s="73"/>
      <c r="Q1408" s="72"/>
      <c r="R1408" s="128"/>
      <c r="S1408" s="129"/>
      <c r="T1408" s="130"/>
      <c r="U1408" s="129"/>
      <c r="V1408" s="95"/>
      <c r="W1408" s="95"/>
      <c r="X1408" s="131"/>
      <c r="Y1408" s="132"/>
      <c r="Z1408" s="132"/>
      <c r="AA1408" s="95"/>
      <c r="AB1408" s="132"/>
      <c r="AC1408" s="104"/>
      <c r="AD1408" s="104"/>
      <c r="AE1408" s="132"/>
      <c r="AF1408" s="133"/>
      <c r="AG1408" s="132"/>
      <c r="AH1408" s="132"/>
      <c r="AI1408" s="133"/>
      <c r="AJ1408" s="132"/>
      <c r="AK1408" s="104"/>
      <c r="AL1408" s="104"/>
      <c r="AM1408" s="104"/>
      <c r="AN1408" s="132"/>
      <c r="AO1408" s="104"/>
      <c r="AP1408" s="104"/>
      <c r="AQ1408" s="104"/>
      <c r="AR1408" s="104"/>
      <c r="AS1408" s="104"/>
      <c r="AT1408" s="104"/>
      <c r="AU1408" s="104"/>
      <c r="AV1408" s="126"/>
      <c r="AW1408" s="104"/>
      <c r="AX1408" s="134"/>
      <c r="AY1408" s="134"/>
      <c r="AZ1408" s="134"/>
    </row>
    <row r="1409">
      <c r="B1409" s="135"/>
      <c r="D1409" s="38"/>
      <c r="E1409" s="83"/>
      <c r="F1409" s="70"/>
      <c r="G1409" s="71"/>
      <c r="H1409" s="72"/>
      <c r="I1409" s="72"/>
      <c r="J1409" s="72"/>
      <c r="K1409" s="72"/>
      <c r="L1409" s="72"/>
      <c r="M1409" s="72"/>
      <c r="N1409" s="73"/>
      <c r="O1409" s="73"/>
      <c r="P1409" s="73"/>
      <c r="Q1409" s="72"/>
      <c r="R1409" s="128"/>
      <c r="S1409" s="129"/>
      <c r="T1409" s="130"/>
      <c r="U1409" s="129"/>
      <c r="V1409" s="95"/>
      <c r="W1409" s="95"/>
      <c r="X1409" s="131"/>
      <c r="Y1409" s="132"/>
      <c r="Z1409" s="132"/>
      <c r="AA1409" s="95"/>
      <c r="AB1409" s="132"/>
      <c r="AC1409" s="104"/>
      <c r="AD1409" s="104"/>
      <c r="AE1409" s="132"/>
      <c r="AF1409" s="133"/>
      <c r="AG1409" s="132"/>
      <c r="AH1409" s="132"/>
      <c r="AI1409" s="133"/>
      <c r="AJ1409" s="132"/>
      <c r="AK1409" s="104"/>
      <c r="AL1409" s="104"/>
      <c r="AM1409" s="104"/>
      <c r="AN1409" s="132"/>
      <c r="AO1409" s="104"/>
      <c r="AP1409" s="104"/>
      <c r="AQ1409" s="104"/>
      <c r="AR1409" s="104"/>
      <c r="AS1409" s="104"/>
      <c r="AT1409" s="104"/>
      <c r="AU1409" s="104"/>
      <c r="AV1409" s="126"/>
      <c r="AW1409" s="104"/>
      <c r="AX1409" s="134"/>
      <c r="AY1409" s="134"/>
      <c r="AZ1409" s="134"/>
    </row>
    <row r="1410">
      <c r="B1410" s="135"/>
      <c r="D1410" s="38"/>
      <c r="E1410" s="83"/>
      <c r="F1410" s="70"/>
      <c r="G1410" s="71"/>
      <c r="H1410" s="72"/>
      <c r="I1410" s="72"/>
      <c r="J1410" s="72"/>
      <c r="K1410" s="72"/>
      <c r="L1410" s="72"/>
      <c r="M1410" s="72"/>
      <c r="N1410" s="73"/>
      <c r="O1410" s="73"/>
      <c r="P1410" s="73"/>
      <c r="Q1410" s="72"/>
      <c r="R1410" s="128"/>
      <c r="S1410" s="129"/>
      <c r="T1410" s="130"/>
      <c r="U1410" s="129"/>
      <c r="V1410" s="95"/>
      <c r="W1410" s="95"/>
      <c r="X1410" s="131"/>
      <c r="Y1410" s="132"/>
      <c r="Z1410" s="132"/>
      <c r="AA1410" s="95"/>
      <c r="AB1410" s="132"/>
      <c r="AC1410" s="104"/>
      <c r="AD1410" s="104"/>
      <c r="AE1410" s="132"/>
      <c r="AF1410" s="133"/>
      <c r="AG1410" s="132"/>
      <c r="AH1410" s="132"/>
      <c r="AI1410" s="133"/>
      <c r="AJ1410" s="132"/>
      <c r="AK1410" s="104"/>
      <c r="AL1410" s="104"/>
      <c r="AM1410" s="104"/>
      <c r="AN1410" s="132"/>
      <c r="AO1410" s="104"/>
      <c r="AP1410" s="104"/>
      <c r="AQ1410" s="104"/>
      <c r="AR1410" s="104"/>
      <c r="AS1410" s="104"/>
      <c r="AT1410" s="104"/>
      <c r="AU1410" s="104"/>
      <c r="AV1410" s="126"/>
      <c r="AW1410" s="104"/>
      <c r="AX1410" s="134"/>
      <c r="AY1410" s="134"/>
      <c r="AZ1410" s="134"/>
    </row>
    <row r="1411">
      <c r="B1411" s="135"/>
      <c r="D1411" s="38"/>
      <c r="E1411" s="83"/>
      <c r="F1411" s="70"/>
      <c r="G1411" s="71"/>
      <c r="H1411" s="72"/>
      <c r="I1411" s="72"/>
      <c r="J1411" s="72"/>
      <c r="K1411" s="72"/>
      <c r="L1411" s="72"/>
      <c r="M1411" s="72"/>
      <c r="N1411" s="73"/>
      <c r="O1411" s="73"/>
      <c r="P1411" s="73"/>
      <c r="Q1411" s="72"/>
      <c r="R1411" s="128"/>
      <c r="S1411" s="129"/>
      <c r="T1411" s="130"/>
      <c r="U1411" s="129"/>
      <c r="V1411" s="95"/>
      <c r="W1411" s="95"/>
      <c r="X1411" s="131"/>
      <c r="Y1411" s="132"/>
      <c r="Z1411" s="132"/>
      <c r="AA1411" s="95"/>
      <c r="AB1411" s="132"/>
      <c r="AC1411" s="104"/>
      <c r="AD1411" s="104"/>
      <c r="AE1411" s="132"/>
      <c r="AF1411" s="133"/>
      <c r="AG1411" s="132"/>
      <c r="AH1411" s="132"/>
      <c r="AI1411" s="133"/>
      <c r="AJ1411" s="132"/>
      <c r="AK1411" s="104"/>
      <c r="AL1411" s="104"/>
      <c r="AM1411" s="104"/>
      <c r="AN1411" s="132"/>
      <c r="AO1411" s="104"/>
      <c r="AP1411" s="104"/>
      <c r="AQ1411" s="104"/>
      <c r="AR1411" s="104"/>
      <c r="AS1411" s="104"/>
      <c r="AT1411" s="104"/>
      <c r="AU1411" s="104"/>
      <c r="AV1411" s="126"/>
      <c r="AW1411" s="104"/>
      <c r="AX1411" s="134"/>
      <c r="AY1411" s="134"/>
      <c r="AZ1411" s="134"/>
    </row>
    <row r="1412">
      <c r="B1412" s="135"/>
      <c r="D1412" s="38"/>
      <c r="E1412" s="83"/>
      <c r="F1412" s="70"/>
      <c r="G1412" s="71"/>
      <c r="H1412" s="72"/>
      <c r="I1412" s="72"/>
      <c r="J1412" s="72"/>
      <c r="K1412" s="72"/>
      <c r="L1412" s="72"/>
      <c r="M1412" s="72"/>
      <c r="N1412" s="73"/>
      <c r="O1412" s="73"/>
      <c r="P1412" s="73"/>
      <c r="Q1412" s="72"/>
      <c r="R1412" s="128"/>
      <c r="S1412" s="129"/>
      <c r="T1412" s="130"/>
      <c r="U1412" s="129"/>
      <c r="V1412" s="95"/>
      <c r="W1412" s="95"/>
      <c r="X1412" s="131"/>
      <c r="Y1412" s="132"/>
      <c r="Z1412" s="132"/>
      <c r="AA1412" s="95"/>
      <c r="AB1412" s="132"/>
      <c r="AC1412" s="104"/>
      <c r="AD1412" s="104"/>
      <c r="AE1412" s="132"/>
      <c r="AF1412" s="133"/>
      <c r="AG1412" s="132"/>
      <c r="AH1412" s="132"/>
      <c r="AI1412" s="133"/>
      <c r="AJ1412" s="132"/>
      <c r="AK1412" s="104"/>
      <c r="AL1412" s="104"/>
      <c r="AM1412" s="104"/>
      <c r="AN1412" s="132"/>
      <c r="AO1412" s="104"/>
      <c r="AP1412" s="104"/>
      <c r="AQ1412" s="104"/>
      <c r="AR1412" s="104"/>
      <c r="AS1412" s="104"/>
      <c r="AT1412" s="104"/>
      <c r="AU1412" s="104"/>
      <c r="AV1412" s="126"/>
      <c r="AW1412" s="104"/>
      <c r="AX1412" s="134"/>
      <c r="AY1412" s="134"/>
      <c r="AZ1412" s="134"/>
    </row>
    <row r="1413">
      <c r="B1413" s="135"/>
      <c r="D1413" s="38"/>
      <c r="E1413" s="83"/>
      <c r="F1413" s="70"/>
      <c r="G1413" s="71"/>
      <c r="H1413" s="72"/>
      <c r="I1413" s="72"/>
      <c r="J1413" s="72"/>
      <c r="K1413" s="72"/>
      <c r="L1413" s="72"/>
      <c r="M1413" s="72"/>
      <c r="N1413" s="73"/>
      <c r="O1413" s="73"/>
      <c r="P1413" s="73"/>
      <c r="Q1413" s="72"/>
      <c r="R1413" s="128"/>
      <c r="S1413" s="129"/>
      <c r="T1413" s="130"/>
      <c r="U1413" s="129"/>
      <c r="V1413" s="95"/>
      <c r="W1413" s="95"/>
      <c r="X1413" s="131"/>
      <c r="Y1413" s="132"/>
      <c r="Z1413" s="132"/>
      <c r="AA1413" s="95"/>
      <c r="AB1413" s="132"/>
      <c r="AC1413" s="104"/>
      <c r="AD1413" s="104"/>
      <c r="AE1413" s="132"/>
      <c r="AF1413" s="133"/>
      <c r="AG1413" s="132"/>
      <c r="AH1413" s="132"/>
      <c r="AI1413" s="133"/>
      <c r="AJ1413" s="132"/>
      <c r="AK1413" s="104"/>
      <c r="AL1413" s="104"/>
      <c r="AM1413" s="104"/>
      <c r="AN1413" s="132"/>
      <c r="AO1413" s="104"/>
      <c r="AP1413" s="104"/>
      <c r="AQ1413" s="104"/>
      <c r="AR1413" s="104"/>
      <c r="AS1413" s="104"/>
      <c r="AT1413" s="104"/>
      <c r="AU1413" s="104"/>
      <c r="AV1413" s="126"/>
      <c r="AW1413" s="104"/>
      <c r="AX1413" s="134"/>
      <c r="AY1413" s="134"/>
      <c r="AZ1413" s="134"/>
    </row>
    <row r="1414">
      <c r="B1414" s="135"/>
      <c r="D1414" s="38"/>
      <c r="E1414" s="83"/>
      <c r="F1414" s="70"/>
      <c r="G1414" s="71"/>
      <c r="H1414" s="72"/>
      <c r="I1414" s="72"/>
      <c r="J1414" s="72"/>
      <c r="K1414" s="72"/>
      <c r="L1414" s="72"/>
      <c r="M1414" s="72"/>
      <c r="N1414" s="73"/>
      <c r="O1414" s="73"/>
      <c r="P1414" s="73"/>
      <c r="Q1414" s="72"/>
      <c r="R1414" s="128"/>
      <c r="S1414" s="129"/>
      <c r="T1414" s="130"/>
      <c r="U1414" s="129"/>
      <c r="V1414" s="95"/>
      <c r="W1414" s="95"/>
      <c r="X1414" s="131"/>
      <c r="Y1414" s="132"/>
      <c r="Z1414" s="132"/>
      <c r="AA1414" s="95"/>
      <c r="AB1414" s="132"/>
      <c r="AC1414" s="104"/>
      <c r="AD1414" s="104"/>
      <c r="AE1414" s="132"/>
      <c r="AF1414" s="133"/>
      <c r="AG1414" s="132"/>
      <c r="AH1414" s="132"/>
      <c r="AI1414" s="133"/>
      <c r="AJ1414" s="132"/>
      <c r="AK1414" s="104"/>
      <c r="AL1414" s="104"/>
      <c r="AM1414" s="104"/>
      <c r="AN1414" s="132"/>
      <c r="AO1414" s="104"/>
      <c r="AP1414" s="104"/>
      <c r="AQ1414" s="104"/>
      <c r="AR1414" s="104"/>
      <c r="AS1414" s="104"/>
      <c r="AT1414" s="104"/>
      <c r="AU1414" s="104"/>
      <c r="AV1414" s="126"/>
      <c r="AW1414" s="104"/>
      <c r="AX1414" s="134"/>
      <c r="AY1414" s="134"/>
      <c r="AZ1414" s="134"/>
    </row>
    <row r="1415">
      <c r="B1415" s="135"/>
      <c r="D1415" s="38"/>
      <c r="E1415" s="83"/>
      <c r="F1415" s="70"/>
      <c r="G1415" s="71"/>
      <c r="H1415" s="72"/>
      <c r="I1415" s="72"/>
      <c r="J1415" s="72"/>
      <c r="K1415" s="72"/>
      <c r="L1415" s="72"/>
      <c r="M1415" s="72"/>
      <c r="N1415" s="73"/>
      <c r="O1415" s="73"/>
      <c r="P1415" s="73"/>
      <c r="Q1415" s="72"/>
      <c r="R1415" s="128"/>
      <c r="S1415" s="129"/>
      <c r="T1415" s="130"/>
      <c r="U1415" s="129"/>
      <c r="V1415" s="95"/>
      <c r="W1415" s="95"/>
      <c r="X1415" s="131"/>
      <c r="Y1415" s="132"/>
      <c r="Z1415" s="132"/>
      <c r="AA1415" s="95"/>
      <c r="AB1415" s="132"/>
      <c r="AC1415" s="104"/>
      <c r="AD1415" s="104"/>
      <c r="AE1415" s="132"/>
      <c r="AF1415" s="133"/>
      <c r="AG1415" s="132"/>
      <c r="AH1415" s="132"/>
      <c r="AI1415" s="133"/>
      <c r="AJ1415" s="132"/>
      <c r="AK1415" s="104"/>
      <c r="AL1415" s="104"/>
      <c r="AM1415" s="104"/>
      <c r="AN1415" s="132"/>
      <c r="AO1415" s="104"/>
      <c r="AP1415" s="104"/>
      <c r="AQ1415" s="104"/>
      <c r="AR1415" s="104"/>
      <c r="AS1415" s="104"/>
      <c r="AT1415" s="104"/>
      <c r="AU1415" s="104"/>
      <c r="AV1415" s="126"/>
      <c r="AW1415" s="104"/>
      <c r="AX1415" s="134"/>
      <c r="AY1415" s="134"/>
      <c r="AZ1415" s="134"/>
    </row>
    <row r="1416">
      <c r="B1416" s="135"/>
      <c r="D1416" s="38"/>
      <c r="E1416" s="83"/>
      <c r="F1416" s="70"/>
      <c r="G1416" s="71"/>
      <c r="H1416" s="72"/>
      <c r="I1416" s="72"/>
      <c r="J1416" s="72"/>
      <c r="K1416" s="72"/>
      <c r="L1416" s="72"/>
      <c r="M1416" s="72"/>
      <c r="N1416" s="73"/>
      <c r="O1416" s="73"/>
      <c r="P1416" s="73"/>
      <c r="Q1416" s="72"/>
      <c r="R1416" s="128"/>
      <c r="S1416" s="129"/>
      <c r="T1416" s="130"/>
      <c r="U1416" s="129"/>
      <c r="V1416" s="95"/>
      <c r="W1416" s="95"/>
      <c r="X1416" s="131"/>
      <c r="Y1416" s="132"/>
      <c r="Z1416" s="132"/>
      <c r="AA1416" s="95"/>
      <c r="AB1416" s="132"/>
      <c r="AC1416" s="104"/>
      <c r="AD1416" s="104"/>
      <c r="AE1416" s="132"/>
      <c r="AF1416" s="133"/>
      <c r="AG1416" s="132"/>
      <c r="AH1416" s="132"/>
      <c r="AI1416" s="133"/>
      <c r="AJ1416" s="132"/>
      <c r="AK1416" s="104"/>
      <c r="AL1416" s="104"/>
      <c r="AM1416" s="104"/>
      <c r="AN1416" s="132"/>
      <c r="AO1416" s="104"/>
      <c r="AP1416" s="104"/>
      <c r="AQ1416" s="104"/>
      <c r="AR1416" s="104"/>
      <c r="AS1416" s="104"/>
      <c r="AT1416" s="104"/>
      <c r="AU1416" s="104"/>
      <c r="AV1416" s="126"/>
      <c r="AW1416" s="104"/>
      <c r="AX1416" s="134"/>
      <c r="AY1416" s="134"/>
      <c r="AZ1416" s="134"/>
    </row>
    <row r="1417">
      <c r="B1417" s="135"/>
      <c r="D1417" s="38"/>
      <c r="E1417" s="83"/>
      <c r="F1417" s="70"/>
      <c r="G1417" s="71"/>
      <c r="H1417" s="72"/>
      <c r="I1417" s="72"/>
      <c r="J1417" s="72"/>
      <c r="K1417" s="72"/>
      <c r="L1417" s="72"/>
      <c r="M1417" s="72"/>
      <c r="N1417" s="73"/>
      <c r="O1417" s="73"/>
      <c r="P1417" s="73"/>
      <c r="Q1417" s="72"/>
      <c r="R1417" s="128"/>
      <c r="S1417" s="129"/>
      <c r="T1417" s="130"/>
      <c r="U1417" s="129"/>
      <c r="V1417" s="95"/>
      <c r="W1417" s="95"/>
      <c r="X1417" s="131"/>
      <c r="Y1417" s="132"/>
      <c r="Z1417" s="132"/>
      <c r="AA1417" s="95"/>
      <c r="AB1417" s="132"/>
      <c r="AC1417" s="104"/>
      <c r="AD1417" s="104"/>
      <c r="AE1417" s="132"/>
      <c r="AF1417" s="133"/>
      <c r="AG1417" s="132"/>
      <c r="AH1417" s="132"/>
      <c r="AI1417" s="133"/>
      <c r="AJ1417" s="132"/>
      <c r="AK1417" s="104"/>
      <c r="AL1417" s="104"/>
      <c r="AM1417" s="104"/>
      <c r="AN1417" s="132"/>
      <c r="AO1417" s="104"/>
      <c r="AP1417" s="104"/>
      <c r="AQ1417" s="104"/>
      <c r="AR1417" s="104"/>
      <c r="AS1417" s="104"/>
      <c r="AT1417" s="104"/>
      <c r="AU1417" s="104"/>
      <c r="AV1417" s="126"/>
      <c r="AW1417" s="104"/>
      <c r="AX1417" s="134"/>
      <c r="AY1417" s="134"/>
      <c r="AZ1417" s="134"/>
    </row>
    <row r="1418">
      <c r="B1418" s="135"/>
      <c r="D1418" s="38"/>
      <c r="E1418" s="83"/>
      <c r="F1418" s="70"/>
      <c r="G1418" s="71"/>
      <c r="H1418" s="72"/>
      <c r="I1418" s="72"/>
      <c r="J1418" s="72"/>
      <c r="K1418" s="72"/>
      <c r="L1418" s="72"/>
      <c r="M1418" s="72"/>
      <c r="N1418" s="73"/>
      <c r="O1418" s="73"/>
      <c r="P1418" s="73"/>
      <c r="Q1418" s="72"/>
      <c r="R1418" s="128"/>
      <c r="S1418" s="129"/>
      <c r="T1418" s="130"/>
      <c r="U1418" s="129"/>
      <c r="V1418" s="95"/>
      <c r="W1418" s="95"/>
      <c r="X1418" s="131"/>
      <c r="Y1418" s="132"/>
      <c r="Z1418" s="132"/>
      <c r="AA1418" s="95"/>
      <c r="AB1418" s="132"/>
      <c r="AC1418" s="104"/>
      <c r="AD1418" s="104"/>
      <c r="AE1418" s="132"/>
      <c r="AF1418" s="133"/>
      <c r="AG1418" s="132"/>
      <c r="AH1418" s="132"/>
      <c r="AI1418" s="133"/>
      <c r="AJ1418" s="132"/>
      <c r="AK1418" s="104"/>
      <c r="AL1418" s="104"/>
      <c r="AM1418" s="104"/>
      <c r="AN1418" s="132"/>
      <c r="AO1418" s="104"/>
      <c r="AP1418" s="104"/>
      <c r="AQ1418" s="104"/>
      <c r="AR1418" s="104"/>
      <c r="AS1418" s="104"/>
      <c r="AT1418" s="104"/>
      <c r="AU1418" s="104"/>
      <c r="AV1418" s="126"/>
      <c r="AW1418" s="104"/>
      <c r="AX1418" s="134"/>
      <c r="AY1418" s="134"/>
      <c r="AZ1418" s="134"/>
    </row>
    <row r="1419">
      <c r="B1419" s="135"/>
      <c r="D1419" s="38"/>
      <c r="E1419" s="83"/>
      <c r="F1419" s="70"/>
      <c r="G1419" s="71"/>
      <c r="H1419" s="72"/>
      <c r="I1419" s="72"/>
      <c r="J1419" s="72"/>
      <c r="K1419" s="72"/>
      <c r="L1419" s="72"/>
      <c r="M1419" s="72"/>
      <c r="N1419" s="73"/>
      <c r="O1419" s="73"/>
      <c r="P1419" s="73"/>
      <c r="Q1419" s="72"/>
      <c r="R1419" s="128"/>
      <c r="S1419" s="129"/>
      <c r="T1419" s="130"/>
      <c r="U1419" s="129"/>
      <c r="V1419" s="95"/>
      <c r="W1419" s="95"/>
      <c r="X1419" s="131"/>
      <c r="Y1419" s="132"/>
      <c r="Z1419" s="132"/>
      <c r="AA1419" s="95"/>
      <c r="AB1419" s="132"/>
      <c r="AC1419" s="104"/>
      <c r="AD1419" s="104"/>
      <c r="AE1419" s="132"/>
      <c r="AF1419" s="133"/>
      <c r="AG1419" s="132"/>
      <c r="AH1419" s="132"/>
      <c r="AI1419" s="133"/>
      <c r="AJ1419" s="132"/>
      <c r="AK1419" s="104"/>
      <c r="AL1419" s="104"/>
      <c r="AM1419" s="104"/>
      <c r="AN1419" s="132"/>
      <c r="AO1419" s="104"/>
      <c r="AP1419" s="104"/>
      <c r="AQ1419" s="104"/>
      <c r="AR1419" s="104"/>
      <c r="AS1419" s="104"/>
      <c r="AT1419" s="104"/>
      <c r="AU1419" s="104"/>
      <c r="AV1419" s="126"/>
      <c r="AW1419" s="104"/>
      <c r="AX1419" s="134"/>
      <c r="AY1419" s="134"/>
      <c r="AZ1419" s="134"/>
    </row>
    <row r="1420">
      <c r="B1420" s="135"/>
      <c r="D1420" s="38"/>
      <c r="E1420" s="83"/>
      <c r="F1420" s="70"/>
      <c r="G1420" s="71"/>
      <c r="H1420" s="72"/>
      <c r="I1420" s="72"/>
      <c r="J1420" s="72"/>
      <c r="K1420" s="72"/>
      <c r="L1420" s="72"/>
      <c r="M1420" s="72"/>
      <c r="N1420" s="73"/>
      <c r="O1420" s="73"/>
      <c r="P1420" s="73"/>
      <c r="Q1420" s="72"/>
      <c r="R1420" s="128"/>
      <c r="S1420" s="129"/>
      <c r="T1420" s="130"/>
      <c r="U1420" s="129"/>
      <c r="V1420" s="95"/>
      <c r="W1420" s="95"/>
      <c r="X1420" s="131"/>
      <c r="Y1420" s="132"/>
      <c r="Z1420" s="132"/>
      <c r="AA1420" s="95"/>
      <c r="AB1420" s="132"/>
      <c r="AC1420" s="104"/>
      <c r="AD1420" s="104"/>
      <c r="AE1420" s="132"/>
      <c r="AF1420" s="133"/>
      <c r="AG1420" s="132"/>
      <c r="AH1420" s="132"/>
      <c r="AI1420" s="133"/>
      <c r="AJ1420" s="132"/>
      <c r="AK1420" s="104"/>
      <c r="AL1420" s="104"/>
      <c r="AM1420" s="104"/>
      <c r="AN1420" s="132"/>
      <c r="AO1420" s="104"/>
      <c r="AP1420" s="104"/>
      <c r="AQ1420" s="104"/>
      <c r="AR1420" s="104"/>
      <c r="AS1420" s="104"/>
      <c r="AT1420" s="104"/>
      <c r="AU1420" s="104"/>
      <c r="AV1420" s="126"/>
      <c r="AW1420" s="104"/>
      <c r="AX1420" s="134"/>
      <c r="AY1420" s="134"/>
      <c r="AZ1420" s="134"/>
    </row>
    <row r="1421">
      <c r="B1421" s="135"/>
      <c r="D1421" s="38"/>
      <c r="E1421" s="83"/>
      <c r="F1421" s="70"/>
      <c r="G1421" s="71"/>
      <c r="H1421" s="72"/>
      <c r="I1421" s="72"/>
      <c r="J1421" s="72"/>
      <c r="K1421" s="72"/>
      <c r="L1421" s="72"/>
      <c r="M1421" s="72"/>
      <c r="N1421" s="73"/>
      <c r="O1421" s="73"/>
      <c r="P1421" s="73"/>
      <c r="Q1421" s="72"/>
      <c r="R1421" s="128"/>
      <c r="S1421" s="129"/>
      <c r="T1421" s="130"/>
      <c r="U1421" s="129"/>
      <c r="V1421" s="95"/>
      <c r="W1421" s="95"/>
      <c r="X1421" s="131"/>
      <c r="Y1421" s="132"/>
      <c r="Z1421" s="132"/>
      <c r="AA1421" s="95"/>
      <c r="AB1421" s="132"/>
      <c r="AC1421" s="104"/>
      <c r="AD1421" s="104"/>
      <c r="AE1421" s="132"/>
      <c r="AF1421" s="133"/>
      <c r="AG1421" s="132"/>
      <c r="AH1421" s="132"/>
      <c r="AI1421" s="133"/>
      <c r="AJ1421" s="132"/>
      <c r="AK1421" s="104"/>
      <c r="AL1421" s="104"/>
      <c r="AM1421" s="104"/>
      <c r="AN1421" s="132"/>
      <c r="AO1421" s="104"/>
      <c r="AP1421" s="104"/>
      <c r="AQ1421" s="104"/>
      <c r="AR1421" s="104"/>
      <c r="AS1421" s="104"/>
      <c r="AT1421" s="104"/>
      <c r="AU1421" s="104"/>
      <c r="AV1421" s="126"/>
      <c r="AW1421" s="104"/>
      <c r="AX1421" s="134"/>
      <c r="AY1421" s="134"/>
      <c r="AZ1421" s="134"/>
    </row>
    <row r="1422">
      <c r="B1422" s="135"/>
      <c r="D1422" s="38"/>
      <c r="E1422" s="83"/>
      <c r="F1422" s="70"/>
      <c r="G1422" s="71"/>
      <c r="H1422" s="72"/>
      <c r="I1422" s="72"/>
      <c r="J1422" s="72"/>
      <c r="K1422" s="72"/>
      <c r="L1422" s="72"/>
      <c r="M1422" s="72"/>
      <c r="N1422" s="73"/>
      <c r="O1422" s="73"/>
      <c r="P1422" s="73"/>
      <c r="Q1422" s="72"/>
      <c r="R1422" s="128"/>
      <c r="S1422" s="129"/>
      <c r="T1422" s="130"/>
      <c r="U1422" s="129"/>
      <c r="V1422" s="95"/>
      <c r="W1422" s="95"/>
      <c r="X1422" s="131"/>
      <c r="Y1422" s="132"/>
      <c r="Z1422" s="132"/>
      <c r="AA1422" s="95"/>
      <c r="AB1422" s="132"/>
      <c r="AC1422" s="104"/>
      <c r="AD1422" s="104"/>
      <c r="AE1422" s="132"/>
      <c r="AF1422" s="133"/>
      <c r="AG1422" s="132"/>
      <c r="AH1422" s="132"/>
      <c r="AI1422" s="133"/>
      <c r="AJ1422" s="132"/>
      <c r="AK1422" s="104"/>
      <c r="AL1422" s="104"/>
      <c r="AM1422" s="104"/>
      <c r="AN1422" s="132"/>
      <c r="AO1422" s="104"/>
      <c r="AP1422" s="104"/>
      <c r="AQ1422" s="104"/>
      <c r="AR1422" s="104"/>
      <c r="AS1422" s="104"/>
      <c r="AT1422" s="104"/>
      <c r="AU1422" s="104"/>
      <c r="AV1422" s="126"/>
      <c r="AW1422" s="104"/>
      <c r="AX1422" s="134"/>
      <c r="AY1422" s="134"/>
      <c r="AZ1422" s="134"/>
    </row>
    <row r="1423">
      <c r="B1423" s="135"/>
      <c r="D1423" s="38"/>
      <c r="E1423" s="83"/>
      <c r="F1423" s="70"/>
      <c r="G1423" s="71"/>
      <c r="H1423" s="72"/>
      <c r="I1423" s="72"/>
      <c r="J1423" s="72"/>
      <c r="K1423" s="72"/>
      <c r="L1423" s="72"/>
      <c r="M1423" s="72"/>
      <c r="N1423" s="73"/>
      <c r="O1423" s="73"/>
      <c r="P1423" s="73"/>
      <c r="Q1423" s="72"/>
      <c r="R1423" s="128"/>
      <c r="S1423" s="129"/>
      <c r="T1423" s="130"/>
      <c r="U1423" s="129"/>
      <c r="V1423" s="95"/>
      <c r="W1423" s="95"/>
      <c r="X1423" s="131"/>
      <c r="Y1423" s="132"/>
      <c r="Z1423" s="132"/>
      <c r="AA1423" s="95"/>
      <c r="AB1423" s="132"/>
      <c r="AC1423" s="104"/>
      <c r="AD1423" s="104"/>
      <c r="AE1423" s="132"/>
      <c r="AF1423" s="133"/>
      <c r="AG1423" s="132"/>
      <c r="AH1423" s="132"/>
      <c r="AI1423" s="133"/>
      <c r="AJ1423" s="132"/>
      <c r="AK1423" s="104"/>
      <c r="AL1423" s="104"/>
      <c r="AM1423" s="104"/>
      <c r="AN1423" s="132"/>
      <c r="AO1423" s="104"/>
      <c r="AP1423" s="104"/>
      <c r="AQ1423" s="104"/>
      <c r="AR1423" s="104"/>
      <c r="AS1423" s="104"/>
      <c r="AT1423" s="104"/>
      <c r="AU1423" s="104"/>
      <c r="AV1423" s="126"/>
      <c r="AW1423" s="104"/>
      <c r="AX1423" s="134"/>
      <c r="AY1423" s="134"/>
      <c r="AZ1423" s="134"/>
    </row>
    <row r="1424">
      <c r="B1424" s="135"/>
      <c r="D1424" s="38"/>
      <c r="E1424" s="83"/>
      <c r="F1424" s="70"/>
      <c r="G1424" s="71"/>
      <c r="H1424" s="72"/>
      <c r="I1424" s="72"/>
      <c r="J1424" s="72"/>
      <c r="K1424" s="72"/>
      <c r="L1424" s="72"/>
      <c r="M1424" s="72"/>
      <c r="N1424" s="73"/>
      <c r="O1424" s="73"/>
      <c r="P1424" s="73"/>
      <c r="Q1424" s="72"/>
      <c r="R1424" s="128"/>
      <c r="S1424" s="129"/>
      <c r="T1424" s="130"/>
      <c r="U1424" s="129"/>
      <c r="V1424" s="95"/>
      <c r="W1424" s="95"/>
      <c r="X1424" s="131"/>
      <c r="Y1424" s="132"/>
      <c r="Z1424" s="132"/>
      <c r="AA1424" s="95"/>
      <c r="AB1424" s="132"/>
      <c r="AC1424" s="104"/>
      <c r="AD1424" s="104"/>
      <c r="AE1424" s="132"/>
      <c r="AF1424" s="133"/>
      <c r="AG1424" s="132"/>
      <c r="AH1424" s="132"/>
      <c r="AI1424" s="133"/>
      <c r="AJ1424" s="132"/>
      <c r="AK1424" s="104"/>
      <c r="AL1424" s="104"/>
      <c r="AM1424" s="104"/>
      <c r="AN1424" s="132"/>
      <c r="AO1424" s="104"/>
      <c r="AP1424" s="104"/>
      <c r="AQ1424" s="104"/>
      <c r="AR1424" s="104"/>
      <c r="AS1424" s="104"/>
      <c r="AT1424" s="104"/>
      <c r="AU1424" s="104"/>
      <c r="AV1424" s="126"/>
      <c r="AW1424" s="104"/>
      <c r="AX1424" s="134"/>
      <c r="AY1424" s="134"/>
      <c r="AZ1424" s="134"/>
    </row>
    <row r="1425">
      <c r="B1425" s="135"/>
      <c r="D1425" s="38"/>
      <c r="E1425" s="83"/>
      <c r="F1425" s="70"/>
      <c r="G1425" s="71"/>
      <c r="H1425" s="72"/>
      <c r="I1425" s="72"/>
      <c r="J1425" s="72"/>
      <c r="K1425" s="72"/>
      <c r="L1425" s="72"/>
      <c r="M1425" s="72"/>
      <c r="N1425" s="73"/>
      <c r="O1425" s="73"/>
      <c r="P1425" s="73"/>
      <c r="Q1425" s="72"/>
      <c r="R1425" s="128"/>
      <c r="S1425" s="129"/>
      <c r="T1425" s="130"/>
      <c r="U1425" s="129"/>
      <c r="V1425" s="95"/>
      <c r="W1425" s="95"/>
      <c r="X1425" s="131"/>
      <c r="Y1425" s="132"/>
      <c r="Z1425" s="132"/>
      <c r="AA1425" s="95"/>
      <c r="AB1425" s="132"/>
      <c r="AC1425" s="104"/>
      <c r="AD1425" s="104"/>
      <c r="AE1425" s="132"/>
      <c r="AF1425" s="133"/>
      <c r="AG1425" s="132"/>
      <c r="AH1425" s="132"/>
      <c r="AI1425" s="133"/>
      <c r="AJ1425" s="132"/>
      <c r="AK1425" s="104"/>
      <c r="AL1425" s="104"/>
      <c r="AM1425" s="104"/>
      <c r="AN1425" s="132"/>
      <c r="AO1425" s="104"/>
      <c r="AP1425" s="104"/>
      <c r="AQ1425" s="104"/>
      <c r="AR1425" s="104"/>
      <c r="AS1425" s="104"/>
      <c r="AT1425" s="104"/>
      <c r="AU1425" s="104"/>
      <c r="AV1425" s="126"/>
      <c r="AW1425" s="104"/>
      <c r="AX1425" s="134"/>
      <c r="AY1425" s="134"/>
      <c r="AZ1425" s="134"/>
    </row>
    <row r="1426">
      <c r="B1426" s="135"/>
      <c r="D1426" s="38"/>
      <c r="E1426" s="83"/>
      <c r="F1426" s="70"/>
      <c r="G1426" s="71"/>
      <c r="H1426" s="72"/>
      <c r="I1426" s="72"/>
      <c r="J1426" s="72"/>
      <c r="K1426" s="72"/>
      <c r="L1426" s="72"/>
      <c r="M1426" s="72"/>
      <c r="N1426" s="73"/>
      <c r="O1426" s="73"/>
      <c r="P1426" s="73"/>
      <c r="Q1426" s="72"/>
      <c r="R1426" s="128"/>
      <c r="S1426" s="129"/>
      <c r="T1426" s="130"/>
      <c r="U1426" s="129"/>
      <c r="V1426" s="95"/>
      <c r="W1426" s="95"/>
      <c r="X1426" s="131"/>
      <c r="Y1426" s="132"/>
      <c r="Z1426" s="132"/>
      <c r="AA1426" s="95"/>
      <c r="AB1426" s="132"/>
      <c r="AC1426" s="104"/>
      <c r="AD1426" s="104"/>
      <c r="AE1426" s="132"/>
      <c r="AF1426" s="133"/>
      <c r="AG1426" s="132"/>
      <c r="AH1426" s="132"/>
      <c r="AI1426" s="133"/>
      <c r="AJ1426" s="132"/>
      <c r="AK1426" s="104"/>
      <c r="AL1426" s="104"/>
      <c r="AM1426" s="104"/>
      <c r="AN1426" s="132"/>
      <c r="AO1426" s="104"/>
      <c r="AP1426" s="104"/>
      <c r="AQ1426" s="104"/>
      <c r="AR1426" s="104"/>
      <c r="AS1426" s="104"/>
      <c r="AT1426" s="104"/>
      <c r="AU1426" s="104"/>
      <c r="AV1426" s="126"/>
      <c r="AW1426" s="104"/>
      <c r="AX1426" s="134"/>
      <c r="AY1426" s="134"/>
      <c r="AZ1426" s="134"/>
    </row>
    <row r="1427">
      <c r="B1427" s="135"/>
      <c r="D1427" s="38"/>
      <c r="E1427" s="83"/>
      <c r="F1427" s="70"/>
      <c r="G1427" s="71"/>
      <c r="H1427" s="72"/>
      <c r="I1427" s="72"/>
      <c r="J1427" s="72"/>
      <c r="K1427" s="72"/>
      <c r="L1427" s="72"/>
      <c r="M1427" s="72"/>
      <c r="N1427" s="73"/>
      <c r="O1427" s="73"/>
      <c r="P1427" s="73"/>
      <c r="Q1427" s="72"/>
      <c r="R1427" s="128"/>
      <c r="S1427" s="129"/>
      <c r="T1427" s="130"/>
      <c r="U1427" s="129"/>
      <c r="V1427" s="95"/>
      <c r="W1427" s="95"/>
      <c r="X1427" s="131"/>
      <c r="Y1427" s="132"/>
      <c r="Z1427" s="132"/>
      <c r="AA1427" s="95"/>
      <c r="AB1427" s="132"/>
      <c r="AC1427" s="104"/>
      <c r="AD1427" s="104"/>
      <c r="AE1427" s="132"/>
      <c r="AF1427" s="133"/>
      <c r="AG1427" s="132"/>
      <c r="AH1427" s="132"/>
      <c r="AI1427" s="133"/>
      <c r="AJ1427" s="132"/>
      <c r="AK1427" s="104"/>
      <c r="AL1427" s="104"/>
      <c r="AM1427" s="104"/>
      <c r="AN1427" s="132"/>
      <c r="AO1427" s="104"/>
      <c r="AP1427" s="104"/>
      <c r="AQ1427" s="104"/>
      <c r="AR1427" s="104"/>
      <c r="AS1427" s="104"/>
      <c r="AT1427" s="104"/>
      <c r="AU1427" s="104"/>
      <c r="AV1427" s="126"/>
      <c r="AW1427" s="104"/>
      <c r="AX1427" s="134"/>
      <c r="AY1427" s="134"/>
      <c r="AZ1427" s="134"/>
    </row>
    <row r="1428">
      <c r="B1428" s="135"/>
      <c r="D1428" s="38"/>
      <c r="E1428" s="83"/>
      <c r="F1428" s="70"/>
      <c r="G1428" s="71"/>
      <c r="H1428" s="72"/>
      <c r="I1428" s="72"/>
      <c r="J1428" s="72"/>
      <c r="K1428" s="72"/>
      <c r="L1428" s="72"/>
      <c r="M1428" s="72"/>
      <c r="N1428" s="73"/>
      <c r="O1428" s="73"/>
      <c r="P1428" s="73"/>
      <c r="Q1428" s="72"/>
      <c r="R1428" s="128"/>
      <c r="S1428" s="129"/>
      <c r="T1428" s="130"/>
      <c r="U1428" s="129"/>
      <c r="V1428" s="95"/>
      <c r="W1428" s="95"/>
      <c r="X1428" s="131"/>
      <c r="Y1428" s="132"/>
      <c r="Z1428" s="132"/>
      <c r="AA1428" s="95"/>
      <c r="AB1428" s="132"/>
      <c r="AC1428" s="104"/>
      <c r="AD1428" s="104"/>
      <c r="AE1428" s="132"/>
      <c r="AF1428" s="133"/>
      <c r="AG1428" s="132"/>
      <c r="AH1428" s="132"/>
      <c r="AI1428" s="133"/>
      <c r="AJ1428" s="132"/>
      <c r="AK1428" s="104"/>
      <c r="AL1428" s="104"/>
      <c r="AM1428" s="104"/>
      <c r="AN1428" s="132"/>
      <c r="AO1428" s="104"/>
      <c r="AP1428" s="104"/>
      <c r="AQ1428" s="104"/>
      <c r="AR1428" s="104"/>
      <c r="AS1428" s="104"/>
      <c r="AT1428" s="104"/>
      <c r="AU1428" s="104"/>
      <c r="AV1428" s="126"/>
      <c r="AW1428" s="104"/>
      <c r="AX1428" s="134"/>
      <c r="AY1428" s="134"/>
      <c r="AZ1428" s="134"/>
    </row>
    <row r="1429">
      <c r="B1429" s="135"/>
      <c r="D1429" s="38"/>
      <c r="E1429" s="83"/>
      <c r="F1429" s="70"/>
      <c r="G1429" s="71"/>
      <c r="H1429" s="72"/>
      <c r="I1429" s="72"/>
      <c r="J1429" s="72"/>
      <c r="K1429" s="72"/>
      <c r="L1429" s="72"/>
      <c r="M1429" s="72"/>
      <c r="N1429" s="73"/>
      <c r="O1429" s="73"/>
      <c r="P1429" s="73"/>
      <c r="Q1429" s="72"/>
      <c r="R1429" s="128"/>
      <c r="S1429" s="129"/>
      <c r="T1429" s="130"/>
      <c r="U1429" s="129"/>
      <c r="V1429" s="95"/>
      <c r="W1429" s="95"/>
      <c r="X1429" s="131"/>
      <c r="Y1429" s="132"/>
      <c r="Z1429" s="132"/>
      <c r="AA1429" s="95"/>
      <c r="AB1429" s="132"/>
      <c r="AC1429" s="104"/>
      <c r="AD1429" s="104"/>
      <c r="AE1429" s="132"/>
      <c r="AF1429" s="133"/>
      <c r="AG1429" s="132"/>
      <c r="AH1429" s="132"/>
      <c r="AI1429" s="133"/>
      <c r="AJ1429" s="132"/>
      <c r="AK1429" s="104"/>
      <c r="AL1429" s="104"/>
      <c r="AM1429" s="104"/>
      <c r="AN1429" s="132"/>
      <c r="AO1429" s="104"/>
      <c r="AP1429" s="104"/>
      <c r="AQ1429" s="104"/>
      <c r="AR1429" s="104"/>
      <c r="AS1429" s="104"/>
      <c r="AT1429" s="104"/>
      <c r="AU1429" s="104"/>
      <c r="AV1429" s="126"/>
      <c r="AW1429" s="104"/>
      <c r="AX1429" s="134"/>
      <c r="AY1429" s="134"/>
      <c r="AZ1429" s="134"/>
    </row>
    <row r="1430">
      <c r="B1430" s="135"/>
      <c r="D1430" s="38"/>
      <c r="E1430" s="83"/>
      <c r="F1430" s="70"/>
      <c r="G1430" s="71"/>
      <c r="H1430" s="72"/>
      <c r="I1430" s="72"/>
      <c r="J1430" s="72"/>
      <c r="K1430" s="72"/>
      <c r="L1430" s="72"/>
      <c r="M1430" s="72"/>
      <c r="N1430" s="73"/>
      <c r="O1430" s="73"/>
      <c r="P1430" s="73"/>
      <c r="Q1430" s="72"/>
      <c r="R1430" s="128"/>
      <c r="S1430" s="129"/>
      <c r="T1430" s="130"/>
      <c r="U1430" s="129"/>
      <c r="V1430" s="95"/>
      <c r="W1430" s="95"/>
      <c r="X1430" s="131"/>
      <c r="Y1430" s="132"/>
      <c r="Z1430" s="132"/>
      <c r="AA1430" s="95"/>
      <c r="AB1430" s="132"/>
      <c r="AC1430" s="104"/>
      <c r="AD1430" s="104"/>
      <c r="AE1430" s="132"/>
      <c r="AF1430" s="133"/>
      <c r="AG1430" s="132"/>
      <c r="AH1430" s="132"/>
      <c r="AI1430" s="133"/>
      <c r="AJ1430" s="132"/>
      <c r="AK1430" s="104"/>
      <c r="AL1430" s="104"/>
      <c r="AM1430" s="104"/>
      <c r="AN1430" s="132"/>
      <c r="AO1430" s="104"/>
      <c r="AP1430" s="104"/>
      <c r="AQ1430" s="104"/>
      <c r="AR1430" s="104"/>
      <c r="AS1430" s="104"/>
      <c r="AT1430" s="104"/>
      <c r="AU1430" s="104"/>
      <c r="AV1430" s="126"/>
      <c r="AW1430" s="104"/>
      <c r="AX1430" s="134"/>
      <c r="AY1430" s="134"/>
      <c r="AZ1430" s="134"/>
    </row>
    <row r="1431">
      <c r="B1431" s="135"/>
      <c r="D1431" s="38"/>
      <c r="E1431" s="83"/>
      <c r="F1431" s="70"/>
      <c r="G1431" s="71"/>
      <c r="H1431" s="72"/>
      <c r="I1431" s="72"/>
      <c r="J1431" s="72"/>
      <c r="K1431" s="72"/>
      <c r="L1431" s="72"/>
      <c r="M1431" s="72"/>
      <c r="N1431" s="73"/>
      <c r="O1431" s="73"/>
      <c r="P1431" s="73"/>
      <c r="Q1431" s="72"/>
      <c r="R1431" s="128"/>
      <c r="S1431" s="129"/>
      <c r="T1431" s="130"/>
      <c r="U1431" s="129"/>
      <c r="V1431" s="95"/>
      <c r="W1431" s="95"/>
      <c r="X1431" s="131"/>
      <c r="Y1431" s="132"/>
      <c r="Z1431" s="132"/>
      <c r="AA1431" s="95"/>
      <c r="AB1431" s="132"/>
      <c r="AC1431" s="104"/>
      <c r="AD1431" s="104"/>
      <c r="AE1431" s="132"/>
      <c r="AF1431" s="133"/>
      <c r="AG1431" s="132"/>
      <c r="AH1431" s="132"/>
      <c r="AI1431" s="133"/>
      <c r="AJ1431" s="132"/>
      <c r="AK1431" s="104"/>
      <c r="AL1431" s="104"/>
      <c r="AM1431" s="104"/>
      <c r="AN1431" s="132"/>
      <c r="AO1431" s="104"/>
      <c r="AP1431" s="104"/>
      <c r="AQ1431" s="104"/>
      <c r="AR1431" s="104"/>
      <c r="AS1431" s="104"/>
      <c r="AT1431" s="104"/>
      <c r="AU1431" s="104"/>
      <c r="AV1431" s="126"/>
      <c r="AW1431" s="104"/>
      <c r="AX1431" s="134"/>
      <c r="AY1431" s="134"/>
      <c r="AZ1431" s="134"/>
    </row>
    <row r="1432">
      <c r="B1432" s="135"/>
      <c r="D1432" s="38"/>
      <c r="E1432" s="83"/>
      <c r="F1432" s="70"/>
      <c r="G1432" s="71"/>
      <c r="H1432" s="72"/>
      <c r="I1432" s="72"/>
      <c r="J1432" s="72"/>
      <c r="K1432" s="72"/>
      <c r="L1432" s="72"/>
      <c r="M1432" s="72"/>
      <c r="N1432" s="73"/>
      <c r="O1432" s="73"/>
      <c r="P1432" s="73"/>
      <c r="Q1432" s="72"/>
      <c r="R1432" s="128"/>
      <c r="S1432" s="129"/>
      <c r="T1432" s="130"/>
      <c r="U1432" s="129"/>
      <c r="V1432" s="95"/>
      <c r="W1432" s="95"/>
      <c r="X1432" s="131"/>
      <c r="Y1432" s="132"/>
      <c r="Z1432" s="132"/>
      <c r="AA1432" s="95"/>
      <c r="AB1432" s="132"/>
      <c r="AC1432" s="104"/>
      <c r="AD1432" s="104"/>
      <c r="AE1432" s="132"/>
      <c r="AF1432" s="133"/>
      <c r="AG1432" s="132"/>
      <c r="AH1432" s="132"/>
      <c r="AI1432" s="133"/>
      <c r="AJ1432" s="132"/>
      <c r="AK1432" s="104"/>
      <c r="AL1432" s="104"/>
      <c r="AM1432" s="104"/>
      <c r="AN1432" s="132"/>
      <c r="AO1432" s="104"/>
      <c r="AP1432" s="104"/>
      <c r="AQ1432" s="104"/>
      <c r="AR1432" s="104"/>
      <c r="AS1432" s="104"/>
      <c r="AT1432" s="104"/>
      <c r="AU1432" s="104"/>
      <c r="AV1432" s="126"/>
      <c r="AW1432" s="104"/>
      <c r="AX1432" s="134"/>
      <c r="AY1432" s="134"/>
      <c r="AZ1432" s="134"/>
    </row>
    <row r="1433">
      <c r="B1433" s="135"/>
      <c r="D1433" s="38"/>
      <c r="E1433" s="83"/>
      <c r="F1433" s="70"/>
      <c r="G1433" s="71"/>
      <c r="H1433" s="72"/>
      <c r="I1433" s="72"/>
      <c r="J1433" s="72"/>
      <c r="K1433" s="72"/>
      <c r="L1433" s="72"/>
      <c r="M1433" s="72"/>
      <c r="N1433" s="73"/>
      <c r="O1433" s="73"/>
      <c r="P1433" s="73"/>
      <c r="Q1433" s="72"/>
      <c r="R1433" s="128"/>
      <c r="S1433" s="129"/>
      <c r="T1433" s="130"/>
      <c r="U1433" s="129"/>
      <c r="V1433" s="95"/>
      <c r="W1433" s="95"/>
      <c r="X1433" s="131"/>
      <c r="Y1433" s="132"/>
      <c r="Z1433" s="132"/>
      <c r="AA1433" s="95"/>
      <c r="AB1433" s="132"/>
      <c r="AC1433" s="104"/>
      <c r="AD1433" s="104"/>
      <c r="AE1433" s="132"/>
      <c r="AF1433" s="133"/>
      <c r="AG1433" s="132"/>
      <c r="AH1433" s="132"/>
      <c r="AI1433" s="133"/>
      <c r="AJ1433" s="132"/>
      <c r="AK1433" s="104"/>
      <c r="AL1433" s="104"/>
      <c r="AM1433" s="104"/>
      <c r="AN1433" s="132"/>
      <c r="AO1433" s="104"/>
      <c r="AP1433" s="104"/>
      <c r="AQ1433" s="104"/>
      <c r="AR1433" s="104"/>
      <c r="AS1433" s="104"/>
      <c r="AT1433" s="104"/>
      <c r="AU1433" s="104"/>
      <c r="AV1433" s="126"/>
      <c r="AW1433" s="104"/>
      <c r="AX1433" s="134"/>
      <c r="AY1433" s="134"/>
      <c r="AZ1433" s="134"/>
    </row>
    <row r="1434">
      <c r="B1434" s="135"/>
      <c r="D1434" s="38"/>
      <c r="E1434" s="83"/>
      <c r="F1434" s="70"/>
      <c r="G1434" s="71"/>
      <c r="H1434" s="72"/>
      <c r="I1434" s="72"/>
      <c r="J1434" s="72"/>
      <c r="K1434" s="72"/>
      <c r="L1434" s="72"/>
      <c r="M1434" s="72"/>
      <c r="N1434" s="73"/>
      <c r="O1434" s="73"/>
      <c r="P1434" s="73"/>
      <c r="Q1434" s="72"/>
      <c r="R1434" s="128"/>
      <c r="S1434" s="129"/>
      <c r="T1434" s="130"/>
      <c r="U1434" s="129"/>
      <c r="V1434" s="95"/>
      <c r="W1434" s="95"/>
      <c r="X1434" s="131"/>
      <c r="Y1434" s="132"/>
      <c r="Z1434" s="132"/>
      <c r="AA1434" s="95"/>
      <c r="AB1434" s="132"/>
      <c r="AC1434" s="104"/>
      <c r="AD1434" s="104"/>
      <c r="AE1434" s="132"/>
      <c r="AF1434" s="133"/>
      <c r="AG1434" s="132"/>
      <c r="AH1434" s="132"/>
      <c r="AI1434" s="133"/>
      <c r="AJ1434" s="132"/>
      <c r="AK1434" s="104"/>
      <c r="AL1434" s="104"/>
      <c r="AM1434" s="104"/>
      <c r="AN1434" s="132"/>
      <c r="AO1434" s="104"/>
      <c r="AP1434" s="104"/>
      <c r="AQ1434" s="104"/>
      <c r="AR1434" s="104"/>
      <c r="AS1434" s="104"/>
      <c r="AT1434" s="104"/>
      <c r="AU1434" s="104"/>
      <c r="AV1434" s="126"/>
      <c r="AW1434" s="104"/>
      <c r="AX1434" s="134"/>
      <c r="AY1434" s="134"/>
      <c r="AZ1434" s="134"/>
    </row>
    <row r="1435">
      <c r="B1435" s="135"/>
      <c r="D1435" s="38"/>
      <c r="E1435" s="83"/>
      <c r="F1435" s="70"/>
      <c r="G1435" s="71"/>
      <c r="H1435" s="72"/>
      <c r="I1435" s="72"/>
      <c r="J1435" s="72"/>
      <c r="K1435" s="72"/>
      <c r="L1435" s="72"/>
      <c r="M1435" s="72"/>
      <c r="N1435" s="73"/>
      <c r="O1435" s="73"/>
      <c r="P1435" s="73"/>
      <c r="Q1435" s="72"/>
      <c r="R1435" s="128"/>
      <c r="S1435" s="129"/>
      <c r="T1435" s="130"/>
      <c r="U1435" s="129"/>
      <c r="V1435" s="95"/>
      <c r="W1435" s="95"/>
      <c r="X1435" s="131"/>
      <c r="Y1435" s="132"/>
      <c r="Z1435" s="132"/>
      <c r="AA1435" s="95"/>
      <c r="AB1435" s="132"/>
      <c r="AC1435" s="104"/>
      <c r="AD1435" s="104"/>
      <c r="AE1435" s="132"/>
      <c r="AF1435" s="133"/>
      <c r="AG1435" s="132"/>
      <c r="AH1435" s="132"/>
      <c r="AI1435" s="133"/>
      <c r="AJ1435" s="132"/>
      <c r="AK1435" s="104"/>
      <c r="AL1435" s="104"/>
      <c r="AM1435" s="104"/>
      <c r="AN1435" s="132"/>
      <c r="AO1435" s="104"/>
      <c r="AP1435" s="104"/>
      <c r="AQ1435" s="104"/>
      <c r="AR1435" s="104"/>
      <c r="AS1435" s="104"/>
      <c r="AT1435" s="104"/>
      <c r="AU1435" s="104"/>
      <c r="AV1435" s="126"/>
      <c r="AW1435" s="104"/>
      <c r="AX1435" s="134"/>
      <c r="AY1435" s="134"/>
      <c r="AZ1435" s="134"/>
    </row>
    <row r="1436">
      <c r="B1436" s="135"/>
      <c r="D1436" s="38"/>
      <c r="E1436" s="83"/>
      <c r="F1436" s="70"/>
      <c r="G1436" s="71"/>
      <c r="H1436" s="72"/>
      <c r="I1436" s="72"/>
      <c r="J1436" s="72"/>
      <c r="K1436" s="72"/>
      <c r="L1436" s="72"/>
      <c r="M1436" s="72"/>
      <c r="N1436" s="73"/>
      <c r="O1436" s="73"/>
      <c r="P1436" s="73"/>
      <c r="Q1436" s="72"/>
      <c r="R1436" s="128"/>
      <c r="S1436" s="129"/>
      <c r="T1436" s="130"/>
      <c r="U1436" s="129"/>
      <c r="V1436" s="95"/>
      <c r="W1436" s="95"/>
      <c r="X1436" s="131"/>
      <c r="Y1436" s="132"/>
      <c r="Z1436" s="132"/>
      <c r="AA1436" s="95"/>
      <c r="AB1436" s="132"/>
      <c r="AC1436" s="104"/>
      <c r="AD1436" s="104"/>
      <c r="AE1436" s="132"/>
      <c r="AF1436" s="133"/>
      <c r="AG1436" s="132"/>
      <c r="AH1436" s="132"/>
      <c r="AI1436" s="133"/>
      <c r="AJ1436" s="132"/>
      <c r="AK1436" s="104"/>
      <c r="AL1436" s="104"/>
      <c r="AM1436" s="104"/>
      <c r="AN1436" s="132"/>
      <c r="AO1436" s="104"/>
      <c r="AP1436" s="104"/>
      <c r="AQ1436" s="104"/>
      <c r="AR1436" s="104"/>
      <c r="AS1436" s="104"/>
      <c r="AT1436" s="104"/>
      <c r="AU1436" s="104"/>
      <c r="AV1436" s="126"/>
      <c r="AW1436" s="104"/>
      <c r="AX1436" s="134"/>
      <c r="AY1436" s="134"/>
      <c r="AZ1436" s="134"/>
    </row>
    <row r="1437">
      <c r="B1437" s="135"/>
      <c r="D1437" s="38"/>
      <c r="E1437" s="83"/>
      <c r="F1437" s="70"/>
      <c r="G1437" s="71"/>
      <c r="H1437" s="72"/>
      <c r="I1437" s="72"/>
      <c r="J1437" s="72"/>
      <c r="K1437" s="72"/>
      <c r="L1437" s="72"/>
      <c r="M1437" s="72"/>
      <c r="N1437" s="73"/>
      <c r="O1437" s="73"/>
      <c r="P1437" s="73"/>
      <c r="Q1437" s="72"/>
      <c r="R1437" s="128"/>
      <c r="S1437" s="129"/>
      <c r="T1437" s="130"/>
      <c r="U1437" s="129"/>
      <c r="V1437" s="95"/>
      <c r="W1437" s="95"/>
      <c r="X1437" s="131"/>
      <c r="Y1437" s="132"/>
      <c r="Z1437" s="132"/>
      <c r="AA1437" s="95"/>
      <c r="AB1437" s="132"/>
      <c r="AC1437" s="104"/>
      <c r="AD1437" s="104"/>
      <c r="AE1437" s="132"/>
      <c r="AF1437" s="133"/>
      <c r="AG1437" s="132"/>
      <c r="AH1437" s="132"/>
      <c r="AI1437" s="133"/>
      <c r="AJ1437" s="132"/>
      <c r="AK1437" s="104"/>
      <c r="AL1437" s="104"/>
      <c r="AM1437" s="104"/>
      <c r="AN1437" s="132"/>
      <c r="AO1437" s="104"/>
      <c r="AP1437" s="104"/>
      <c r="AQ1437" s="104"/>
      <c r="AR1437" s="104"/>
      <c r="AS1437" s="104"/>
      <c r="AT1437" s="104"/>
      <c r="AU1437" s="104"/>
      <c r="AV1437" s="126"/>
      <c r="AW1437" s="104"/>
      <c r="AX1437" s="134"/>
      <c r="AY1437" s="134"/>
      <c r="AZ1437" s="134"/>
    </row>
    <row r="1438">
      <c r="B1438" s="135"/>
      <c r="D1438" s="38"/>
      <c r="E1438" s="83"/>
      <c r="F1438" s="70"/>
      <c r="G1438" s="71"/>
      <c r="H1438" s="72"/>
      <c r="I1438" s="72"/>
      <c r="J1438" s="72"/>
      <c r="K1438" s="72"/>
      <c r="L1438" s="72"/>
      <c r="M1438" s="72"/>
      <c r="N1438" s="73"/>
      <c r="O1438" s="73"/>
      <c r="P1438" s="73"/>
      <c r="Q1438" s="72"/>
      <c r="R1438" s="128"/>
      <c r="S1438" s="129"/>
      <c r="T1438" s="130"/>
      <c r="U1438" s="129"/>
      <c r="V1438" s="95"/>
      <c r="W1438" s="95"/>
      <c r="X1438" s="131"/>
      <c r="Y1438" s="132"/>
      <c r="Z1438" s="132"/>
      <c r="AA1438" s="95"/>
      <c r="AB1438" s="132"/>
      <c r="AC1438" s="104"/>
      <c r="AD1438" s="104"/>
      <c r="AE1438" s="132"/>
      <c r="AF1438" s="133"/>
      <c r="AG1438" s="132"/>
      <c r="AH1438" s="132"/>
      <c r="AI1438" s="133"/>
      <c r="AJ1438" s="132"/>
      <c r="AK1438" s="104"/>
      <c r="AL1438" s="104"/>
      <c r="AM1438" s="104"/>
      <c r="AN1438" s="132"/>
      <c r="AO1438" s="104"/>
      <c r="AP1438" s="104"/>
      <c r="AQ1438" s="104"/>
      <c r="AR1438" s="104"/>
      <c r="AS1438" s="104"/>
      <c r="AT1438" s="104"/>
      <c r="AU1438" s="104"/>
      <c r="AV1438" s="126"/>
      <c r="AW1438" s="104"/>
      <c r="AX1438" s="134"/>
      <c r="AY1438" s="134"/>
      <c r="AZ1438" s="134"/>
    </row>
    <row r="1439">
      <c r="B1439" s="135"/>
      <c r="D1439" s="38"/>
      <c r="E1439" s="83"/>
      <c r="F1439" s="70"/>
      <c r="G1439" s="71"/>
      <c r="H1439" s="72"/>
      <c r="I1439" s="72"/>
      <c r="J1439" s="72"/>
      <c r="K1439" s="72"/>
      <c r="L1439" s="72"/>
      <c r="M1439" s="72"/>
      <c r="N1439" s="73"/>
      <c r="O1439" s="73"/>
      <c r="P1439" s="73"/>
      <c r="Q1439" s="72"/>
      <c r="R1439" s="128"/>
      <c r="S1439" s="129"/>
      <c r="T1439" s="130"/>
      <c r="U1439" s="129"/>
      <c r="V1439" s="95"/>
      <c r="W1439" s="95"/>
      <c r="X1439" s="131"/>
      <c r="Y1439" s="132"/>
      <c r="Z1439" s="132"/>
      <c r="AA1439" s="95"/>
      <c r="AB1439" s="132"/>
      <c r="AC1439" s="104"/>
      <c r="AD1439" s="104"/>
      <c r="AE1439" s="132"/>
      <c r="AF1439" s="133"/>
      <c r="AG1439" s="132"/>
      <c r="AH1439" s="132"/>
      <c r="AI1439" s="133"/>
      <c r="AJ1439" s="132"/>
      <c r="AK1439" s="104"/>
      <c r="AL1439" s="104"/>
      <c r="AM1439" s="104"/>
      <c r="AN1439" s="132"/>
      <c r="AO1439" s="104"/>
      <c r="AP1439" s="104"/>
      <c r="AQ1439" s="104"/>
      <c r="AR1439" s="104"/>
      <c r="AS1439" s="104"/>
      <c r="AT1439" s="104"/>
      <c r="AU1439" s="104"/>
      <c r="AV1439" s="126"/>
      <c r="AW1439" s="104"/>
      <c r="AX1439" s="134"/>
      <c r="AY1439" s="134"/>
      <c r="AZ1439" s="134"/>
    </row>
    <row r="1440">
      <c r="B1440" s="135"/>
      <c r="D1440" s="38"/>
      <c r="E1440" s="83"/>
      <c r="F1440" s="70"/>
      <c r="G1440" s="71"/>
      <c r="H1440" s="72"/>
      <c r="I1440" s="72"/>
      <c r="J1440" s="72"/>
      <c r="K1440" s="72"/>
      <c r="L1440" s="72"/>
      <c r="M1440" s="72"/>
      <c r="N1440" s="73"/>
      <c r="O1440" s="73"/>
      <c r="P1440" s="73"/>
      <c r="Q1440" s="72"/>
      <c r="R1440" s="128"/>
      <c r="S1440" s="129"/>
      <c r="T1440" s="130"/>
      <c r="U1440" s="129"/>
      <c r="V1440" s="95"/>
      <c r="W1440" s="95"/>
      <c r="X1440" s="131"/>
      <c r="Y1440" s="132"/>
      <c r="Z1440" s="132"/>
      <c r="AA1440" s="95"/>
      <c r="AB1440" s="132"/>
      <c r="AC1440" s="104"/>
      <c r="AD1440" s="104"/>
      <c r="AE1440" s="132"/>
      <c r="AF1440" s="133"/>
      <c r="AG1440" s="132"/>
      <c r="AH1440" s="132"/>
      <c r="AI1440" s="133"/>
      <c r="AJ1440" s="132"/>
      <c r="AK1440" s="104"/>
      <c r="AL1440" s="104"/>
      <c r="AM1440" s="104"/>
      <c r="AN1440" s="132"/>
      <c r="AO1440" s="104"/>
      <c r="AP1440" s="104"/>
      <c r="AQ1440" s="104"/>
      <c r="AR1440" s="104"/>
      <c r="AS1440" s="104"/>
      <c r="AT1440" s="104"/>
      <c r="AU1440" s="104"/>
      <c r="AV1440" s="126"/>
      <c r="AW1440" s="104"/>
      <c r="AX1440" s="134"/>
      <c r="AY1440" s="134"/>
      <c r="AZ1440" s="134"/>
    </row>
    <row r="1441">
      <c r="B1441" s="135"/>
      <c r="D1441" s="38"/>
      <c r="E1441" s="83"/>
      <c r="F1441" s="70"/>
      <c r="G1441" s="71"/>
      <c r="H1441" s="72"/>
      <c r="I1441" s="72"/>
      <c r="J1441" s="72"/>
      <c r="K1441" s="72"/>
      <c r="L1441" s="72"/>
      <c r="M1441" s="72"/>
      <c r="N1441" s="73"/>
      <c r="O1441" s="73"/>
      <c r="P1441" s="73"/>
      <c r="Q1441" s="72"/>
      <c r="R1441" s="128"/>
      <c r="S1441" s="129"/>
      <c r="T1441" s="130"/>
      <c r="U1441" s="129"/>
      <c r="V1441" s="95"/>
      <c r="W1441" s="95"/>
      <c r="X1441" s="131"/>
      <c r="Y1441" s="132"/>
      <c r="Z1441" s="132"/>
      <c r="AA1441" s="95"/>
      <c r="AB1441" s="132"/>
      <c r="AC1441" s="104"/>
      <c r="AD1441" s="104"/>
      <c r="AE1441" s="132"/>
      <c r="AF1441" s="133"/>
      <c r="AG1441" s="132"/>
      <c r="AH1441" s="132"/>
      <c r="AI1441" s="133"/>
      <c r="AJ1441" s="132"/>
      <c r="AK1441" s="104"/>
      <c r="AL1441" s="104"/>
      <c r="AM1441" s="104"/>
      <c r="AN1441" s="132"/>
      <c r="AO1441" s="104"/>
      <c r="AP1441" s="104"/>
      <c r="AQ1441" s="104"/>
      <c r="AR1441" s="104"/>
      <c r="AS1441" s="104"/>
      <c r="AT1441" s="104"/>
      <c r="AU1441" s="104"/>
      <c r="AV1441" s="126"/>
      <c r="AW1441" s="104"/>
      <c r="AX1441" s="134"/>
      <c r="AY1441" s="134"/>
      <c r="AZ1441" s="134"/>
    </row>
    <row r="1442">
      <c r="B1442" s="135"/>
      <c r="D1442" s="38"/>
      <c r="E1442" s="83"/>
      <c r="F1442" s="70"/>
      <c r="G1442" s="71"/>
      <c r="H1442" s="72"/>
      <c r="I1442" s="72"/>
      <c r="J1442" s="72"/>
      <c r="K1442" s="72"/>
      <c r="L1442" s="72"/>
      <c r="M1442" s="72"/>
      <c r="N1442" s="73"/>
      <c r="O1442" s="73"/>
      <c r="P1442" s="73"/>
      <c r="Q1442" s="72"/>
      <c r="R1442" s="128"/>
      <c r="S1442" s="129"/>
      <c r="T1442" s="130"/>
      <c r="U1442" s="129"/>
      <c r="V1442" s="95"/>
      <c r="W1442" s="95"/>
      <c r="X1442" s="131"/>
      <c r="Y1442" s="132"/>
      <c r="Z1442" s="132"/>
      <c r="AA1442" s="95"/>
      <c r="AB1442" s="132"/>
      <c r="AC1442" s="104"/>
      <c r="AD1442" s="104"/>
      <c r="AE1442" s="132"/>
      <c r="AF1442" s="133"/>
      <c r="AG1442" s="132"/>
      <c r="AH1442" s="132"/>
      <c r="AI1442" s="133"/>
      <c r="AJ1442" s="132"/>
      <c r="AK1442" s="104"/>
      <c r="AL1442" s="104"/>
      <c r="AM1442" s="104"/>
      <c r="AN1442" s="132"/>
      <c r="AO1442" s="104"/>
      <c r="AP1442" s="104"/>
      <c r="AQ1442" s="104"/>
      <c r="AR1442" s="104"/>
      <c r="AS1442" s="104"/>
      <c r="AT1442" s="104"/>
      <c r="AU1442" s="104"/>
      <c r="AV1442" s="126"/>
      <c r="AW1442" s="104"/>
      <c r="AX1442" s="134"/>
      <c r="AY1442" s="134"/>
      <c r="AZ1442" s="134"/>
    </row>
    <row r="1443">
      <c r="B1443" s="135"/>
      <c r="D1443" s="38"/>
      <c r="E1443" s="83"/>
      <c r="F1443" s="70"/>
      <c r="G1443" s="71"/>
      <c r="H1443" s="72"/>
      <c r="I1443" s="72"/>
      <c r="J1443" s="72"/>
      <c r="K1443" s="72"/>
      <c r="L1443" s="72"/>
      <c r="M1443" s="72"/>
      <c r="N1443" s="73"/>
      <c r="O1443" s="73"/>
      <c r="P1443" s="73"/>
      <c r="Q1443" s="72"/>
      <c r="R1443" s="128"/>
      <c r="S1443" s="129"/>
      <c r="T1443" s="130"/>
      <c r="U1443" s="129"/>
      <c r="V1443" s="95"/>
      <c r="W1443" s="95"/>
      <c r="X1443" s="131"/>
      <c r="Y1443" s="132"/>
      <c r="Z1443" s="132"/>
      <c r="AA1443" s="95"/>
      <c r="AB1443" s="132"/>
      <c r="AC1443" s="104"/>
      <c r="AD1443" s="104"/>
      <c r="AE1443" s="132"/>
      <c r="AF1443" s="133"/>
      <c r="AG1443" s="132"/>
      <c r="AH1443" s="132"/>
      <c r="AI1443" s="133"/>
      <c r="AJ1443" s="132"/>
      <c r="AK1443" s="104"/>
      <c r="AL1443" s="104"/>
      <c r="AM1443" s="104"/>
      <c r="AN1443" s="132"/>
      <c r="AO1443" s="104"/>
      <c r="AP1443" s="104"/>
      <c r="AQ1443" s="104"/>
      <c r="AR1443" s="104"/>
      <c r="AS1443" s="104"/>
      <c r="AT1443" s="104"/>
      <c r="AU1443" s="104"/>
      <c r="AV1443" s="126"/>
      <c r="AW1443" s="104"/>
      <c r="AX1443" s="134"/>
      <c r="AY1443" s="134"/>
      <c r="AZ1443" s="134"/>
    </row>
    <row r="1444">
      <c r="B1444" s="135"/>
      <c r="D1444" s="38"/>
      <c r="E1444" s="83"/>
      <c r="F1444" s="70"/>
      <c r="G1444" s="71"/>
      <c r="H1444" s="72"/>
      <c r="I1444" s="72"/>
      <c r="J1444" s="72"/>
      <c r="K1444" s="72"/>
      <c r="L1444" s="72"/>
      <c r="M1444" s="72"/>
      <c r="N1444" s="73"/>
      <c r="O1444" s="73"/>
      <c r="P1444" s="73"/>
      <c r="Q1444" s="72"/>
      <c r="R1444" s="128"/>
      <c r="S1444" s="129"/>
      <c r="T1444" s="130"/>
      <c r="U1444" s="129"/>
      <c r="V1444" s="95"/>
      <c r="W1444" s="95"/>
      <c r="X1444" s="131"/>
      <c r="Y1444" s="132"/>
      <c r="Z1444" s="132"/>
      <c r="AA1444" s="95"/>
      <c r="AB1444" s="132"/>
      <c r="AC1444" s="104"/>
      <c r="AD1444" s="104"/>
      <c r="AE1444" s="132"/>
      <c r="AF1444" s="133"/>
      <c r="AG1444" s="132"/>
      <c r="AH1444" s="132"/>
      <c r="AI1444" s="133"/>
      <c r="AJ1444" s="132"/>
      <c r="AK1444" s="104"/>
      <c r="AL1444" s="104"/>
      <c r="AM1444" s="104"/>
      <c r="AN1444" s="132"/>
      <c r="AO1444" s="104"/>
      <c r="AP1444" s="104"/>
      <c r="AQ1444" s="104"/>
      <c r="AR1444" s="104"/>
      <c r="AS1444" s="104"/>
      <c r="AT1444" s="104"/>
      <c r="AU1444" s="104"/>
      <c r="AV1444" s="126"/>
      <c r="AW1444" s="104"/>
      <c r="AX1444" s="134"/>
      <c r="AY1444" s="134"/>
      <c r="AZ1444" s="134"/>
    </row>
    <row r="1445">
      <c r="B1445" s="135"/>
      <c r="D1445" s="38"/>
      <c r="E1445" s="83"/>
      <c r="F1445" s="70"/>
      <c r="G1445" s="71"/>
      <c r="H1445" s="72"/>
      <c r="I1445" s="72"/>
      <c r="J1445" s="72"/>
      <c r="K1445" s="72"/>
      <c r="L1445" s="72"/>
      <c r="M1445" s="72"/>
      <c r="N1445" s="73"/>
      <c r="O1445" s="73"/>
      <c r="P1445" s="73"/>
      <c r="Q1445" s="72"/>
      <c r="R1445" s="128"/>
      <c r="S1445" s="129"/>
      <c r="T1445" s="130"/>
      <c r="U1445" s="129"/>
      <c r="V1445" s="95"/>
      <c r="W1445" s="95"/>
      <c r="X1445" s="131"/>
      <c r="Y1445" s="132"/>
      <c r="Z1445" s="132"/>
      <c r="AA1445" s="95"/>
      <c r="AB1445" s="132"/>
      <c r="AC1445" s="104"/>
      <c r="AD1445" s="104"/>
      <c r="AE1445" s="132"/>
      <c r="AF1445" s="133"/>
      <c r="AG1445" s="132"/>
      <c r="AH1445" s="132"/>
      <c r="AI1445" s="133"/>
      <c r="AJ1445" s="132"/>
      <c r="AK1445" s="104"/>
      <c r="AL1445" s="104"/>
      <c r="AM1445" s="104"/>
      <c r="AN1445" s="132"/>
      <c r="AO1445" s="104"/>
      <c r="AP1445" s="104"/>
      <c r="AQ1445" s="104"/>
      <c r="AR1445" s="104"/>
      <c r="AS1445" s="104"/>
      <c r="AT1445" s="104"/>
      <c r="AU1445" s="104"/>
      <c r="AV1445" s="126"/>
      <c r="AW1445" s="104"/>
      <c r="AX1445" s="134"/>
      <c r="AY1445" s="134"/>
      <c r="AZ1445" s="134"/>
    </row>
    <row r="1446">
      <c r="B1446" s="135"/>
      <c r="D1446" s="38"/>
      <c r="E1446" s="83"/>
      <c r="F1446" s="70"/>
      <c r="G1446" s="71"/>
      <c r="H1446" s="72"/>
      <c r="I1446" s="72"/>
      <c r="J1446" s="72"/>
      <c r="K1446" s="72"/>
      <c r="L1446" s="72"/>
      <c r="M1446" s="72"/>
      <c r="N1446" s="73"/>
      <c r="O1446" s="73"/>
      <c r="P1446" s="73"/>
      <c r="Q1446" s="72"/>
      <c r="R1446" s="128"/>
      <c r="S1446" s="129"/>
      <c r="T1446" s="130"/>
      <c r="U1446" s="129"/>
      <c r="V1446" s="95"/>
      <c r="W1446" s="95"/>
      <c r="X1446" s="131"/>
      <c r="Y1446" s="132"/>
      <c r="Z1446" s="132"/>
      <c r="AA1446" s="95"/>
      <c r="AB1446" s="132"/>
      <c r="AC1446" s="104"/>
      <c r="AD1446" s="104"/>
      <c r="AE1446" s="132"/>
      <c r="AF1446" s="133"/>
      <c r="AG1446" s="132"/>
      <c r="AH1446" s="132"/>
      <c r="AI1446" s="133"/>
      <c r="AJ1446" s="132"/>
      <c r="AK1446" s="104"/>
      <c r="AL1446" s="104"/>
      <c r="AM1446" s="104"/>
      <c r="AN1446" s="132"/>
      <c r="AO1446" s="104"/>
      <c r="AP1446" s="104"/>
      <c r="AQ1446" s="104"/>
      <c r="AR1446" s="104"/>
      <c r="AS1446" s="104"/>
      <c r="AT1446" s="104"/>
      <c r="AU1446" s="104"/>
      <c r="AV1446" s="126"/>
      <c r="AW1446" s="104"/>
      <c r="AX1446" s="134"/>
      <c r="AY1446" s="134"/>
      <c r="AZ1446" s="134"/>
    </row>
    <row r="1447">
      <c r="B1447" s="135"/>
      <c r="D1447" s="38"/>
      <c r="E1447" s="83"/>
      <c r="F1447" s="70"/>
      <c r="G1447" s="71"/>
      <c r="H1447" s="72"/>
      <c r="I1447" s="72"/>
      <c r="J1447" s="72"/>
      <c r="K1447" s="72"/>
      <c r="L1447" s="72"/>
      <c r="M1447" s="72"/>
      <c r="N1447" s="73"/>
      <c r="O1447" s="73"/>
      <c r="P1447" s="73"/>
      <c r="Q1447" s="72"/>
      <c r="R1447" s="128"/>
      <c r="S1447" s="129"/>
      <c r="T1447" s="130"/>
      <c r="U1447" s="129"/>
      <c r="V1447" s="95"/>
      <c r="W1447" s="95"/>
      <c r="X1447" s="131"/>
      <c r="Y1447" s="132"/>
      <c r="Z1447" s="132"/>
      <c r="AA1447" s="95"/>
      <c r="AB1447" s="132"/>
      <c r="AC1447" s="104"/>
      <c r="AD1447" s="104"/>
      <c r="AE1447" s="132"/>
      <c r="AF1447" s="133"/>
      <c r="AG1447" s="132"/>
      <c r="AH1447" s="132"/>
      <c r="AI1447" s="133"/>
      <c r="AJ1447" s="132"/>
      <c r="AK1447" s="104"/>
      <c r="AL1447" s="104"/>
      <c r="AM1447" s="104"/>
      <c r="AN1447" s="132"/>
      <c r="AO1447" s="104"/>
      <c r="AP1447" s="104"/>
      <c r="AQ1447" s="104"/>
      <c r="AR1447" s="104"/>
      <c r="AS1447" s="104"/>
      <c r="AT1447" s="104"/>
      <c r="AU1447" s="104"/>
      <c r="AV1447" s="126"/>
      <c r="AW1447" s="104"/>
      <c r="AX1447" s="134"/>
      <c r="AY1447" s="134"/>
      <c r="AZ1447" s="134"/>
    </row>
    <row r="1448">
      <c r="B1448" s="135"/>
      <c r="D1448" s="38"/>
      <c r="E1448" s="83"/>
      <c r="F1448" s="70"/>
      <c r="G1448" s="71"/>
      <c r="H1448" s="72"/>
      <c r="I1448" s="72"/>
      <c r="J1448" s="72"/>
      <c r="K1448" s="72"/>
      <c r="L1448" s="72"/>
      <c r="M1448" s="72"/>
      <c r="N1448" s="73"/>
      <c r="O1448" s="73"/>
      <c r="P1448" s="73"/>
      <c r="Q1448" s="72"/>
      <c r="R1448" s="128"/>
      <c r="S1448" s="129"/>
      <c r="T1448" s="130"/>
      <c r="U1448" s="129"/>
      <c r="V1448" s="95"/>
      <c r="W1448" s="95"/>
      <c r="X1448" s="131"/>
      <c r="Y1448" s="132"/>
      <c r="Z1448" s="132"/>
      <c r="AA1448" s="95"/>
      <c r="AB1448" s="132"/>
      <c r="AC1448" s="104"/>
      <c r="AD1448" s="104"/>
      <c r="AE1448" s="132"/>
      <c r="AF1448" s="133"/>
      <c r="AG1448" s="132"/>
      <c r="AH1448" s="132"/>
      <c r="AI1448" s="133"/>
      <c r="AJ1448" s="132"/>
      <c r="AK1448" s="104"/>
      <c r="AL1448" s="104"/>
      <c r="AM1448" s="104"/>
      <c r="AN1448" s="132"/>
      <c r="AO1448" s="104"/>
      <c r="AP1448" s="104"/>
      <c r="AQ1448" s="104"/>
      <c r="AR1448" s="104"/>
      <c r="AS1448" s="104"/>
      <c r="AT1448" s="104"/>
      <c r="AU1448" s="104"/>
      <c r="AV1448" s="126"/>
      <c r="AW1448" s="104"/>
      <c r="AX1448" s="134"/>
      <c r="AY1448" s="134"/>
      <c r="AZ1448" s="134"/>
    </row>
    <row r="1449">
      <c r="B1449" s="135"/>
      <c r="D1449" s="38"/>
      <c r="E1449" s="83"/>
      <c r="F1449" s="70"/>
      <c r="G1449" s="71"/>
      <c r="H1449" s="72"/>
      <c r="I1449" s="72"/>
      <c r="J1449" s="72"/>
      <c r="K1449" s="72"/>
      <c r="L1449" s="72"/>
      <c r="M1449" s="72"/>
      <c r="N1449" s="73"/>
      <c r="O1449" s="73"/>
      <c r="P1449" s="73"/>
      <c r="Q1449" s="72"/>
      <c r="R1449" s="128"/>
      <c r="S1449" s="129"/>
      <c r="T1449" s="130"/>
      <c r="U1449" s="129"/>
      <c r="V1449" s="95"/>
      <c r="W1449" s="95"/>
      <c r="X1449" s="131"/>
      <c r="Y1449" s="132"/>
      <c r="Z1449" s="132"/>
      <c r="AA1449" s="95"/>
      <c r="AB1449" s="132"/>
      <c r="AC1449" s="104"/>
      <c r="AD1449" s="104"/>
      <c r="AE1449" s="132"/>
      <c r="AF1449" s="133"/>
      <c r="AG1449" s="132"/>
      <c r="AH1449" s="132"/>
      <c r="AI1449" s="133"/>
      <c r="AJ1449" s="132"/>
      <c r="AK1449" s="104"/>
      <c r="AL1449" s="104"/>
      <c r="AM1449" s="104"/>
      <c r="AN1449" s="132"/>
      <c r="AO1449" s="104"/>
      <c r="AP1449" s="104"/>
      <c r="AQ1449" s="104"/>
      <c r="AR1449" s="104"/>
      <c r="AS1449" s="104"/>
      <c r="AT1449" s="104"/>
      <c r="AU1449" s="104"/>
      <c r="AV1449" s="126"/>
      <c r="AW1449" s="104"/>
      <c r="AX1449" s="134"/>
      <c r="AY1449" s="134"/>
      <c r="AZ1449" s="134"/>
    </row>
    <row r="1450">
      <c r="B1450" s="135"/>
      <c r="D1450" s="38"/>
      <c r="E1450" s="83"/>
      <c r="F1450" s="70"/>
      <c r="G1450" s="71"/>
      <c r="H1450" s="72"/>
      <c r="I1450" s="72"/>
      <c r="J1450" s="72"/>
      <c r="K1450" s="72"/>
      <c r="L1450" s="72"/>
      <c r="M1450" s="72"/>
      <c r="N1450" s="73"/>
      <c r="O1450" s="73"/>
      <c r="P1450" s="73"/>
      <c r="Q1450" s="72"/>
      <c r="R1450" s="128"/>
      <c r="S1450" s="129"/>
      <c r="T1450" s="130"/>
      <c r="U1450" s="129"/>
      <c r="V1450" s="95"/>
      <c r="W1450" s="95"/>
      <c r="X1450" s="131"/>
      <c r="Y1450" s="132"/>
      <c r="Z1450" s="132"/>
      <c r="AA1450" s="95"/>
      <c r="AB1450" s="132"/>
      <c r="AC1450" s="104"/>
      <c r="AD1450" s="104"/>
      <c r="AE1450" s="132"/>
      <c r="AF1450" s="133"/>
      <c r="AG1450" s="132"/>
      <c r="AH1450" s="132"/>
      <c r="AI1450" s="133"/>
      <c r="AJ1450" s="132"/>
      <c r="AK1450" s="104"/>
      <c r="AL1450" s="104"/>
      <c r="AM1450" s="104"/>
      <c r="AN1450" s="132"/>
      <c r="AO1450" s="104"/>
      <c r="AP1450" s="104"/>
      <c r="AQ1450" s="104"/>
      <c r="AR1450" s="104"/>
      <c r="AS1450" s="104"/>
      <c r="AT1450" s="104"/>
      <c r="AU1450" s="104"/>
      <c r="AV1450" s="126"/>
      <c r="AW1450" s="104"/>
      <c r="AX1450" s="134"/>
      <c r="AY1450" s="134"/>
      <c r="AZ1450" s="134"/>
    </row>
    <row r="1451">
      <c r="B1451" s="135"/>
      <c r="D1451" s="38"/>
      <c r="E1451" s="83"/>
      <c r="F1451" s="70"/>
      <c r="G1451" s="71"/>
      <c r="H1451" s="72"/>
      <c r="I1451" s="72"/>
      <c r="J1451" s="72"/>
      <c r="K1451" s="72"/>
      <c r="L1451" s="72"/>
      <c r="M1451" s="72"/>
      <c r="N1451" s="73"/>
      <c r="O1451" s="73"/>
      <c r="P1451" s="73"/>
      <c r="Q1451" s="72"/>
      <c r="R1451" s="128"/>
      <c r="S1451" s="129"/>
      <c r="T1451" s="130"/>
      <c r="U1451" s="129"/>
      <c r="V1451" s="95"/>
      <c r="W1451" s="95"/>
      <c r="X1451" s="131"/>
      <c r="Y1451" s="132"/>
      <c r="Z1451" s="132"/>
      <c r="AA1451" s="95"/>
      <c r="AB1451" s="132"/>
      <c r="AC1451" s="104"/>
      <c r="AD1451" s="104"/>
      <c r="AE1451" s="132"/>
      <c r="AF1451" s="133"/>
      <c r="AG1451" s="132"/>
      <c r="AH1451" s="132"/>
      <c r="AI1451" s="133"/>
      <c r="AJ1451" s="132"/>
      <c r="AK1451" s="104"/>
      <c r="AL1451" s="104"/>
      <c r="AM1451" s="104"/>
      <c r="AN1451" s="132"/>
      <c r="AO1451" s="104"/>
      <c r="AP1451" s="104"/>
      <c r="AQ1451" s="104"/>
      <c r="AR1451" s="104"/>
      <c r="AS1451" s="104"/>
      <c r="AT1451" s="104"/>
      <c r="AU1451" s="104"/>
      <c r="AV1451" s="126"/>
      <c r="AW1451" s="104"/>
      <c r="AX1451" s="134"/>
      <c r="AY1451" s="134"/>
      <c r="AZ1451" s="134"/>
    </row>
    <row r="1452">
      <c r="B1452" s="135"/>
      <c r="D1452" s="38"/>
      <c r="E1452" s="83"/>
      <c r="F1452" s="70"/>
      <c r="G1452" s="71"/>
      <c r="H1452" s="72"/>
      <c r="I1452" s="72"/>
      <c r="J1452" s="72"/>
      <c r="K1452" s="72"/>
      <c r="L1452" s="72"/>
      <c r="M1452" s="72"/>
      <c r="N1452" s="73"/>
      <c r="O1452" s="73"/>
      <c r="P1452" s="73"/>
      <c r="Q1452" s="72"/>
      <c r="R1452" s="128"/>
      <c r="S1452" s="129"/>
      <c r="T1452" s="130"/>
      <c r="U1452" s="129"/>
      <c r="V1452" s="95"/>
      <c r="W1452" s="95"/>
      <c r="X1452" s="131"/>
      <c r="Y1452" s="132"/>
      <c r="Z1452" s="132"/>
      <c r="AA1452" s="95"/>
      <c r="AB1452" s="132"/>
      <c r="AC1452" s="104"/>
      <c r="AD1452" s="104"/>
      <c r="AE1452" s="132"/>
      <c r="AF1452" s="133"/>
      <c r="AG1452" s="132"/>
      <c r="AH1452" s="132"/>
      <c r="AI1452" s="133"/>
      <c r="AJ1452" s="132"/>
      <c r="AK1452" s="104"/>
      <c r="AL1452" s="104"/>
      <c r="AM1452" s="104"/>
      <c r="AN1452" s="132"/>
      <c r="AO1452" s="104"/>
      <c r="AP1452" s="104"/>
      <c r="AQ1452" s="104"/>
      <c r="AR1452" s="104"/>
      <c r="AS1452" s="104"/>
      <c r="AT1452" s="104"/>
      <c r="AU1452" s="104"/>
      <c r="AV1452" s="126"/>
      <c r="AW1452" s="104"/>
      <c r="AX1452" s="134"/>
      <c r="AY1452" s="134"/>
      <c r="AZ1452" s="134"/>
    </row>
    <row r="1453">
      <c r="B1453" s="135"/>
      <c r="D1453" s="38"/>
      <c r="E1453" s="83"/>
      <c r="F1453" s="70"/>
      <c r="G1453" s="71"/>
      <c r="H1453" s="72"/>
      <c r="I1453" s="72"/>
      <c r="J1453" s="72"/>
      <c r="K1453" s="72"/>
      <c r="L1453" s="72"/>
      <c r="M1453" s="72"/>
      <c r="N1453" s="73"/>
      <c r="O1453" s="73"/>
      <c r="P1453" s="73"/>
      <c r="Q1453" s="72"/>
      <c r="R1453" s="128"/>
      <c r="S1453" s="129"/>
      <c r="T1453" s="130"/>
      <c r="U1453" s="129"/>
      <c r="V1453" s="95"/>
      <c r="W1453" s="95"/>
      <c r="X1453" s="131"/>
      <c r="Y1453" s="132"/>
      <c r="Z1453" s="132"/>
      <c r="AA1453" s="95"/>
      <c r="AB1453" s="132"/>
      <c r="AC1453" s="104"/>
      <c r="AD1453" s="104"/>
      <c r="AE1453" s="132"/>
      <c r="AF1453" s="133"/>
      <c r="AG1453" s="132"/>
      <c r="AH1453" s="132"/>
      <c r="AI1453" s="133"/>
      <c r="AJ1453" s="132"/>
      <c r="AK1453" s="104"/>
      <c r="AL1453" s="104"/>
      <c r="AM1453" s="104"/>
      <c r="AN1453" s="132"/>
      <c r="AO1453" s="104"/>
      <c r="AP1453" s="104"/>
      <c r="AQ1453" s="104"/>
      <c r="AR1453" s="104"/>
      <c r="AS1453" s="104"/>
      <c r="AT1453" s="104"/>
      <c r="AU1453" s="104"/>
      <c r="AV1453" s="126"/>
      <c r="AW1453" s="104"/>
      <c r="AX1453" s="134"/>
      <c r="AY1453" s="134"/>
      <c r="AZ1453" s="134"/>
    </row>
    <row r="1454">
      <c r="B1454" s="135"/>
      <c r="D1454" s="38"/>
      <c r="E1454" s="83"/>
      <c r="F1454" s="70"/>
      <c r="G1454" s="71"/>
      <c r="H1454" s="72"/>
      <c r="I1454" s="72"/>
      <c r="J1454" s="72"/>
      <c r="K1454" s="72"/>
      <c r="L1454" s="72"/>
      <c r="M1454" s="72"/>
      <c r="N1454" s="73"/>
      <c r="O1454" s="73"/>
      <c r="P1454" s="73"/>
      <c r="Q1454" s="72"/>
      <c r="R1454" s="128"/>
      <c r="S1454" s="129"/>
      <c r="T1454" s="130"/>
      <c r="U1454" s="129"/>
      <c r="V1454" s="95"/>
      <c r="W1454" s="95"/>
      <c r="X1454" s="131"/>
      <c r="Y1454" s="132"/>
      <c r="Z1454" s="132"/>
      <c r="AA1454" s="95"/>
      <c r="AB1454" s="132"/>
      <c r="AC1454" s="104"/>
      <c r="AD1454" s="104"/>
      <c r="AE1454" s="132"/>
      <c r="AF1454" s="133"/>
      <c r="AG1454" s="132"/>
      <c r="AH1454" s="132"/>
      <c r="AI1454" s="133"/>
      <c r="AJ1454" s="132"/>
      <c r="AK1454" s="104"/>
      <c r="AL1454" s="104"/>
      <c r="AM1454" s="104"/>
      <c r="AN1454" s="132"/>
      <c r="AO1454" s="104"/>
      <c r="AP1454" s="104"/>
      <c r="AQ1454" s="104"/>
      <c r="AR1454" s="104"/>
      <c r="AS1454" s="104"/>
      <c r="AT1454" s="104"/>
      <c r="AU1454" s="104"/>
      <c r="AV1454" s="126"/>
      <c r="AW1454" s="104"/>
      <c r="AX1454" s="134"/>
      <c r="AY1454" s="134"/>
      <c r="AZ1454" s="134"/>
    </row>
    <row r="1455">
      <c r="B1455" s="135"/>
      <c r="D1455" s="38"/>
      <c r="E1455" s="83"/>
      <c r="F1455" s="70"/>
      <c r="G1455" s="71"/>
      <c r="H1455" s="72"/>
      <c r="I1455" s="72"/>
      <c r="J1455" s="72"/>
      <c r="K1455" s="72"/>
      <c r="L1455" s="72"/>
      <c r="M1455" s="72"/>
      <c r="N1455" s="73"/>
      <c r="O1455" s="73"/>
      <c r="P1455" s="73"/>
      <c r="Q1455" s="72"/>
      <c r="R1455" s="128"/>
      <c r="S1455" s="129"/>
      <c r="T1455" s="130"/>
      <c r="U1455" s="129"/>
      <c r="V1455" s="95"/>
      <c r="W1455" s="95"/>
      <c r="X1455" s="131"/>
      <c r="Y1455" s="132"/>
      <c r="Z1455" s="132"/>
      <c r="AA1455" s="95"/>
      <c r="AB1455" s="132"/>
      <c r="AC1455" s="104"/>
      <c r="AD1455" s="104"/>
      <c r="AE1455" s="132"/>
      <c r="AF1455" s="133"/>
      <c r="AG1455" s="132"/>
      <c r="AH1455" s="132"/>
      <c r="AI1455" s="133"/>
      <c r="AJ1455" s="132"/>
      <c r="AK1455" s="104"/>
      <c r="AL1455" s="104"/>
      <c r="AM1455" s="104"/>
      <c r="AN1455" s="132"/>
      <c r="AO1455" s="104"/>
      <c r="AP1455" s="104"/>
      <c r="AQ1455" s="104"/>
      <c r="AR1455" s="104"/>
      <c r="AS1455" s="104"/>
      <c r="AT1455" s="104"/>
      <c r="AU1455" s="104"/>
      <c r="AV1455" s="126"/>
      <c r="AW1455" s="104"/>
      <c r="AX1455" s="134"/>
      <c r="AY1455" s="134"/>
      <c r="AZ1455" s="134"/>
    </row>
    <row r="1456">
      <c r="B1456" s="135"/>
      <c r="D1456" s="38"/>
      <c r="E1456" s="83"/>
      <c r="F1456" s="70"/>
      <c r="G1456" s="71"/>
      <c r="H1456" s="72"/>
      <c r="I1456" s="72"/>
      <c r="J1456" s="72"/>
      <c r="K1456" s="72"/>
      <c r="L1456" s="72"/>
      <c r="M1456" s="72"/>
      <c r="N1456" s="73"/>
      <c r="O1456" s="73"/>
      <c r="P1456" s="73"/>
      <c r="Q1456" s="72"/>
      <c r="R1456" s="128"/>
      <c r="S1456" s="129"/>
      <c r="T1456" s="130"/>
      <c r="U1456" s="129"/>
      <c r="V1456" s="95"/>
      <c r="W1456" s="95"/>
      <c r="X1456" s="131"/>
      <c r="Y1456" s="132"/>
      <c r="Z1456" s="132"/>
      <c r="AA1456" s="95"/>
      <c r="AB1456" s="132"/>
      <c r="AC1456" s="104"/>
      <c r="AD1456" s="104"/>
      <c r="AE1456" s="132"/>
      <c r="AF1456" s="133"/>
      <c r="AG1456" s="132"/>
      <c r="AH1456" s="132"/>
      <c r="AI1456" s="133"/>
      <c r="AJ1456" s="132"/>
      <c r="AK1456" s="104"/>
      <c r="AL1456" s="104"/>
      <c r="AM1456" s="104"/>
      <c r="AN1456" s="132"/>
      <c r="AO1456" s="104"/>
      <c r="AP1456" s="104"/>
      <c r="AQ1456" s="104"/>
      <c r="AR1456" s="104"/>
      <c r="AS1456" s="104"/>
      <c r="AT1456" s="104"/>
      <c r="AU1456" s="104"/>
      <c r="AV1456" s="126"/>
      <c r="AW1456" s="104"/>
      <c r="AX1456" s="134"/>
      <c r="AY1456" s="134"/>
      <c r="AZ1456" s="134"/>
    </row>
    <row r="1457">
      <c r="B1457" s="135"/>
      <c r="D1457" s="38"/>
      <c r="E1457" s="83"/>
      <c r="F1457" s="70"/>
      <c r="G1457" s="71"/>
      <c r="H1457" s="72"/>
      <c r="I1457" s="72"/>
      <c r="J1457" s="72"/>
      <c r="K1457" s="72"/>
      <c r="L1457" s="72"/>
      <c r="M1457" s="72"/>
      <c r="N1457" s="73"/>
      <c r="O1457" s="73"/>
      <c r="P1457" s="73"/>
      <c r="Q1457" s="72"/>
      <c r="R1457" s="128"/>
      <c r="S1457" s="129"/>
      <c r="T1457" s="130"/>
      <c r="U1457" s="129"/>
      <c r="V1457" s="95"/>
      <c r="W1457" s="95"/>
      <c r="X1457" s="131"/>
      <c r="Y1457" s="132"/>
      <c r="Z1457" s="132"/>
      <c r="AA1457" s="95"/>
      <c r="AB1457" s="132"/>
      <c r="AC1457" s="104"/>
      <c r="AD1457" s="104"/>
      <c r="AE1457" s="132"/>
      <c r="AF1457" s="133"/>
      <c r="AG1457" s="132"/>
      <c r="AH1457" s="132"/>
      <c r="AI1457" s="133"/>
      <c r="AJ1457" s="132"/>
      <c r="AK1457" s="104"/>
      <c r="AL1457" s="104"/>
      <c r="AM1457" s="104"/>
      <c r="AN1457" s="132"/>
      <c r="AO1457" s="104"/>
      <c r="AP1457" s="104"/>
      <c r="AQ1457" s="104"/>
      <c r="AR1457" s="104"/>
      <c r="AS1457" s="104"/>
      <c r="AT1457" s="104"/>
      <c r="AU1457" s="104"/>
      <c r="AV1457" s="126"/>
      <c r="AW1457" s="104"/>
      <c r="AX1457" s="134"/>
      <c r="AY1457" s="134"/>
      <c r="AZ1457" s="134"/>
    </row>
    <row r="1458">
      <c r="B1458" s="135"/>
      <c r="D1458" s="38"/>
      <c r="E1458" s="83"/>
      <c r="F1458" s="70"/>
      <c r="G1458" s="71"/>
      <c r="H1458" s="72"/>
      <c r="I1458" s="72"/>
      <c r="J1458" s="72"/>
      <c r="K1458" s="72"/>
      <c r="L1458" s="72"/>
      <c r="M1458" s="72"/>
      <c r="N1458" s="73"/>
      <c r="O1458" s="73"/>
      <c r="P1458" s="73"/>
      <c r="Q1458" s="72"/>
      <c r="R1458" s="128"/>
      <c r="S1458" s="129"/>
      <c r="T1458" s="130"/>
      <c r="U1458" s="129"/>
      <c r="V1458" s="95"/>
      <c r="W1458" s="95"/>
      <c r="X1458" s="131"/>
      <c r="Y1458" s="132"/>
      <c r="Z1458" s="132"/>
      <c r="AA1458" s="95"/>
      <c r="AB1458" s="132"/>
      <c r="AC1458" s="104"/>
      <c r="AD1458" s="104"/>
      <c r="AE1458" s="132"/>
      <c r="AF1458" s="133"/>
      <c r="AG1458" s="132"/>
      <c r="AH1458" s="132"/>
      <c r="AI1458" s="133"/>
      <c r="AJ1458" s="132"/>
      <c r="AK1458" s="104"/>
      <c r="AL1458" s="104"/>
      <c r="AM1458" s="104"/>
      <c r="AN1458" s="132"/>
      <c r="AO1458" s="104"/>
      <c r="AP1458" s="104"/>
      <c r="AQ1458" s="104"/>
      <c r="AR1458" s="104"/>
      <c r="AS1458" s="104"/>
      <c r="AT1458" s="104"/>
      <c r="AU1458" s="104"/>
      <c r="AV1458" s="126"/>
      <c r="AW1458" s="104"/>
      <c r="AX1458" s="134"/>
      <c r="AY1458" s="134"/>
      <c r="AZ1458" s="134"/>
    </row>
    <row r="1459">
      <c r="B1459" s="135"/>
      <c r="D1459" s="38"/>
      <c r="E1459" s="83"/>
      <c r="F1459" s="70"/>
      <c r="G1459" s="71"/>
      <c r="H1459" s="72"/>
      <c r="I1459" s="72"/>
      <c r="J1459" s="72"/>
      <c r="K1459" s="72"/>
      <c r="L1459" s="72"/>
      <c r="M1459" s="72"/>
      <c r="N1459" s="73"/>
      <c r="O1459" s="73"/>
      <c r="P1459" s="73"/>
      <c r="Q1459" s="72"/>
      <c r="R1459" s="128"/>
      <c r="S1459" s="129"/>
      <c r="T1459" s="130"/>
      <c r="U1459" s="129"/>
      <c r="V1459" s="95"/>
      <c r="W1459" s="95"/>
      <c r="X1459" s="131"/>
      <c r="Y1459" s="132"/>
      <c r="Z1459" s="132"/>
      <c r="AA1459" s="95"/>
      <c r="AB1459" s="132"/>
      <c r="AC1459" s="104"/>
      <c r="AD1459" s="104"/>
      <c r="AE1459" s="132"/>
      <c r="AF1459" s="133"/>
      <c r="AG1459" s="132"/>
      <c r="AH1459" s="132"/>
      <c r="AI1459" s="133"/>
      <c r="AJ1459" s="132"/>
      <c r="AK1459" s="104"/>
      <c r="AL1459" s="104"/>
      <c r="AM1459" s="104"/>
      <c r="AN1459" s="132"/>
      <c r="AO1459" s="104"/>
      <c r="AP1459" s="104"/>
      <c r="AQ1459" s="104"/>
      <c r="AR1459" s="104"/>
      <c r="AS1459" s="104"/>
      <c r="AT1459" s="104"/>
      <c r="AU1459" s="104"/>
      <c r="AV1459" s="126"/>
      <c r="AW1459" s="104"/>
      <c r="AX1459" s="134"/>
      <c r="AY1459" s="134"/>
      <c r="AZ1459" s="134"/>
    </row>
    <row r="1460">
      <c r="B1460" s="135"/>
      <c r="D1460" s="38"/>
      <c r="E1460" s="83"/>
      <c r="F1460" s="70"/>
      <c r="G1460" s="71"/>
      <c r="H1460" s="72"/>
      <c r="I1460" s="72"/>
      <c r="J1460" s="72"/>
      <c r="K1460" s="72"/>
      <c r="L1460" s="72"/>
      <c r="M1460" s="72"/>
      <c r="N1460" s="73"/>
      <c r="O1460" s="73"/>
      <c r="P1460" s="73"/>
      <c r="Q1460" s="72"/>
      <c r="R1460" s="128"/>
      <c r="S1460" s="129"/>
      <c r="T1460" s="130"/>
      <c r="U1460" s="129"/>
      <c r="V1460" s="95"/>
      <c r="W1460" s="95"/>
      <c r="X1460" s="131"/>
      <c r="Y1460" s="132"/>
      <c r="Z1460" s="132"/>
      <c r="AA1460" s="95"/>
      <c r="AB1460" s="132"/>
      <c r="AC1460" s="104"/>
      <c r="AD1460" s="104"/>
      <c r="AE1460" s="132"/>
      <c r="AF1460" s="133"/>
      <c r="AG1460" s="132"/>
      <c r="AH1460" s="132"/>
      <c r="AI1460" s="133"/>
      <c r="AJ1460" s="132"/>
      <c r="AK1460" s="104"/>
      <c r="AL1460" s="104"/>
      <c r="AM1460" s="104"/>
      <c r="AN1460" s="132"/>
      <c r="AO1460" s="104"/>
      <c r="AP1460" s="104"/>
      <c r="AQ1460" s="104"/>
      <c r="AR1460" s="104"/>
      <c r="AS1460" s="104"/>
      <c r="AT1460" s="104"/>
      <c r="AU1460" s="104"/>
      <c r="AV1460" s="126"/>
      <c r="AW1460" s="104"/>
      <c r="AX1460" s="134"/>
      <c r="AY1460" s="134"/>
      <c r="AZ1460" s="134"/>
    </row>
    <row r="1461">
      <c r="B1461" s="135"/>
      <c r="D1461" s="38"/>
      <c r="E1461" s="83"/>
      <c r="F1461" s="70"/>
      <c r="G1461" s="71"/>
      <c r="H1461" s="72"/>
      <c r="I1461" s="72"/>
      <c r="J1461" s="72"/>
      <c r="K1461" s="72"/>
      <c r="L1461" s="72"/>
      <c r="M1461" s="72"/>
      <c r="N1461" s="73"/>
      <c r="O1461" s="73"/>
      <c r="P1461" s="73"/>
      <c r="Q1461" s="72"/>
      <c r="R1461" s="128"/>
      <c r="S1461" s="129"/>
      <c r="T1461" s="130"/>
      <c r="U1461" s="129"/>
      <c r="V1461" s="95"/>
      <c r="W1461" s="95"/>
      <c r="X1461" s="131"/>
      <c r="Y1461" s="132"/>
      <c r="Z1461" s="132"/>
      <c r="AA1461" s="95"/>
      <c r="AB1461" s="132"/>
      <c r="AC1461" s="104"/>
      <c r="AD1461" s="104"/>
      <c r="AE1461" s="132"/>
      <c r="AF1461" s="133"/>
      <c r="AG1461" s="132"/>
      <c r="AH1461" s="132"/>
      <c r="AI1461" s="133"/>
      <c r="AJ1461" s="132"/>
      <c r="AK1461" s="104"/>
      <c r="AL1461" s="104"/>
      <c r="AM1461" s="104"/>
      <c r="AN1461" s="132"/>
      <c r="AO1461" s="104"/>
      <c r="AP1461" s="104"/>
      <c r="AQ1461" s="104"/>
      <c r="AR1461" s="104"/>
      <c r="AS1461" s="104"/>
      <c r="AT1461" s="104"/>
      <c r="AU1461" s="104"/>
      <c r="AV1461" s="126"/>
      <c r="AW1461" s="104"/>
      <c r="AX1461" s="134"/>
      <c r="AY1461" s="134"/>
      <c r="AZ1461" s="134"/>
    </row>
    <row r="1462">
      <c r="B1462" s="135"/>
      <c r="D1462" s="38"/>
      <c r="E1462" s="83"/>
      <c r="F1462" s="70"/>
      <c r="G1462" s="71"/>
      <c r="H1462" s="72"/>
      <c r="I1462" s="72"/>
      <c r="J1462" s="72"/>
      <c r="K1462" s="72"/>
      <c r="L1462" s="72"/>
      <c r="M1462" s="72"/>
      <c r="N1462" s="73"/>
      <c r="O1462" s="73"/>
      <c r="P1462" s="73"/>
      <c r="Q1462" s="72"/>
      <c r="R1462" s="128"/>
      <c r="S1462" s="129"/>
      <c r="T1462" s="130"/>
      <c r="U1462" s="129"/>
      <c r="V1462" s="95"/>
      <c r="W1462" s="95"/>
      <c r="X1462" s="131"/>
      <c r="Y1462" s="132"/>
      <c r="Z1462" s="132"/>
      <c r="AA1462" s="95"/>
      <c r="AB1462" s="132"/>
      <c r="AC1462" s="104"/>
      <c r="AD1462" s="104"/>
      <c r="AE1462" s="132"/>
      <c r="AF1462" s="133"/>
      <c r="AG1462" s="132"/>
      <c r="AH1462" s="132"/>
      <c r="AI1462" s="133"/>
      <c r="AJ1462" s="132"/>
      <c r="AK1462" s="104"/>
      <c r="AL1462" s="104"/>
      <c r="AM1462" s="104"/>
      <c r="AN1462" s="132"/>
      <c r="AO1462" s="104"/>
      <c r="AP1462" s="104"/>
      <c r="AQ1462" s="104"/>
      <c r="AR1462" s="104"/>
      <c r="AS1462" s="104"/>
      <c r="AT1462" s="104"/>
      <c r="AU1462" s="104"/>
      <c r="AV1462" s="126"/>
      <c r="AW1462" s="104"/>
      <c r="AX1462" s="134"/>
      <c r="AY1462" s="134"/>
      <c r="AZ1462" s="134"/>
    </row>
    <row r="1463">
      <c r="B1463" s="135"/>
      <c r="D1463" s="38"/>
      <c r="E1463" s="83"/>
      <c r="F1463" s="70"/>
      <c r="G1463" s="71"/>
      <c r="H1463" s="72"/>
      <c r="I1463" s="72"/>
      <c r="J1463" s="72"/>
      <c r="K1463" s="72"/>
      <c r="L1463" s="72"/>
      <c r="M1463" s="72"/>
      <c r="N1463" s="73"/>
      <c r="O1463" s="73"/>
      <c r="P1463" s="73"/>
      <c r="Q1463" s="72"/>
      <c r="R1463" s="128"/>
      <c r="S1463" s="129"/>
      <c r="T1463" s="130"/>
      <c r="U1463" s="129"/>
      <c r="V1463" s="95"/>
      <c r="W1463" s="95"/>
      <c r="X1463" s="131"/>
      <c r="Y1463" s="132"/>
      <c r="Z1463" s="132"/>
      <c r="AA1463" s="95"/>
      <c r="AB1463" s="132"/>
      <c r="AC1463" s="104"/>
      <c r="AD1463" s="104"/>
      <c r="AE1463" s="132"/>
      <c r="AF1463" s="133"/>
      <c r="AG1463" s="132"/>
      <c r="AH1463" s="132"/>
      <c r="AI1463" s="133"/>
      <c r="AJ1463" s="132"/>
      <c r="AK1463" s="104"/>
      <c r="AL1463" s="104"/>
      <c r="AM1463" s="104"/>
      <c r="AN1463" s="132"/>
      <c r="AO1463" s="104"/>
      <c r="AP1463" s="104"/>
      <c r="AQ1463" s="104"/>
      <c r="AR1463" s="104"/>
      <c r="AS1463" s="104"/>
      <c r="AT1463" s="104"/>
      <c r="AU1463" s="104"/>
      <c r="AV1463" s="126"/>
      <c r="AW1463" s="104"/>
      <c r="AX1463" s="134"/>
      <c r="AY1463" s="134"/>
      <c r="AZ1463" s="134"/>
    </row>
    <row r="1464">
      <c r="B1464" s="135"/>
      <c r="D1464" s="38"/>
      <c r="E1464" s="83"/>
      <c r="F1464" s="70"/>
      <c r="G1464" s="71"/>
      <c r="H1464" s="72"/>
      <c r="I1464" s="72"/>
      <c r="J1464" s="72"/>
      <c r="K1464" s="72"/>
      <c r="L1464" s="72"/>
      <c r="M1464" s="72"/>
      <c r="N1464" s="73"/>
      <c r="O1464" s="73"/>
      <c r="P1464" s="73"/>
      <c r="Q1464" s="72"/>
      <c r="R1464" s="128"/>
      <c r="S1464" s="129"/>
      <c r="T1464" s="130"/>
      <c r="U1464" s="129"/>
      <c r="V1464" s="95"/>
      <c r="W1464" s="95"/>
      <c r="X1464" s="131"/>
      <c r="Y1464" s="132"/>
      <c r="Z1464" s="132"/>
      <c r="AA1464" s="95"/>
      <c r="AB1464" s="132"/>
      <c r="AC1464" s="104"/>
      <c r="AD1464" s="104"/>
      <c r="AE1464" s="132"/>
      <c r="AF1464" s="133"/>
      <c r="AG1464" s="132"/>
      <c r="AH1464" s="132"/>
      <c r="AI1464" s="133"/>
      <c r="AJ1464" s="132"/>
      <c r="AK1464" s="104"/>
      <c r="AL1464" s="104"/>
      <c r="AM1464" s="104"/>
      <c r="AN1464" s="132"/>
      <c r="AO1464" s="104"/>
      <c r="AP1464" s="104"/>
      <c r="AQ1464" s="104"/>
      <c r="AR1464" s="104"/>
      <c r="AS1464" s="104"/>
      <c r="AT1464" s="104"/>
      <c r="AU1464" s="104"/>
      <c r="AV1464" s="126"/>
      <c r="AW1464" s="104"/>
      <c r="AX1464" s="134"/>
      <c r="AY1464" s="134"/>
      <c r="AZ1464" s="134"/>
    </row>
    <row r="1465">
      <c r="B1465" s="135"/>
      <c r="D1465" s="38"/>
      <c r="E1465" s="83"/>
      <c r="F1465" s="70"/>
      <c r="G1465" s="71"/>
      <c r="H1465" s="72"/>
      <c r="I1465" s="72"/>
      <c r="J1465" s="72"/>
      <c r="K1465" s="72"/>
      <c r="L1465" s="72"/>
      <c r="M1465" s="72"/>
      <c r="N1465" s="73"/>
      <c r="O1465" s="73"/>
      <c r="P1465" s="73"/>
      <c r="Q1465" s="72"/>
      <c r="R1465" s="128"/>
      <c r="S1465" s="129"/>
      <c r="T1465" s="130"/>
      <c r="U1465" s="129"/>
      <c r="V1465" s="95"/>
      <c r="W1465" s="95"/>
      <c r="X1465" s="131"/>
      <c r="Y1465" s="132"/>
      <c r="Z1465" s="132"/>
      <c r="AA1465" s="95"/>
      <c r="AB1465" s="132"/>
      <c r="AC1465" s="104"/>
      <c r="AD1465" s="104"/>
      <c r="AE1465" s="132"/>
      <c r="AF1465" s="133"/>
      <c r="AG1465" s="132"/>
      <c r="AH1465" s="132"/>
      <c r="AI1465" s="133"/>
      <c r="AJ1465" s="132"/>
      <c r="AK1465" s="104"/>
      <c r="AL1465" s="104"/>
      <c r="AM1465" s="104"/>
      <c r="AN1465" s="132"/>
      <c r="AO1465" s="104"/>
      <c r="AP1465" s="104"/>
      <c r="AQ1465" s="104"/>
      <c r="AR1465" s="104"/>
      <c r="AS1465" s="104"/>
      <c r="AT1465" s="104"/>
      <c r="AU1465" s="104"/>
      <c r="AV1465" s="126"/>
      <c r="AW1465" s="104"/>
      <c r="AX1465" s="134"/>
      <c r="AY1465" s="134"/>
      <c r="AZ1465" s="134"/>
    </row>
    <row r="1466">
      <c r="B1466" s="135"/>
      <c r="D1466" s="38"/>
      <c r="E1466" s="83"/>
      <c r="F1466" s="70"/>
      <c r="G1466" s="71"/>
      <c r="H1466" s="72"/>
      <c r="I1466" s="72"/>
      <c r="J1466" s="72"/>
      <c r="K1466" s="72"/>
      <c r="L1466" s="72"/>
      <c r="M1466" s="72"/>
      <c r="N1466" s="73"/>
      <c r="O1466" s="73"/>
      <c r="P1466" s="73"/>
      <c r="Q1466" s="72"/>
      <c r="R1466" s="128"/>
      <c r="S1466" s="129"/>
      <c r="T1466" s="130"/>
      <c r="U1466" s="129"/>
      <c r="V1466" s="95"/>
      <c r="W1466" s="95"/>
      <c r="X1466" s="131"/>
      <c r="Y1466" s="132"/>
      <c r="Z1466" s="132"/>
      <c r="AA1466" s="95"/>
      <c r="AB1466" s="132"/>
      <c r="AC1466" s="104"/>
      <c r="AD1466" s="104"/>
      <c r="AE1466" s="132"/>
      <c r="AF1466" s="133"/>
      <c r="AG1466" s="132"/>
      <c r="AH1466" s="132"/>
      <c r="AI1466" s="133"/>
      <c r="AJ1466" s="132"/>
      <c r="AK1466" s="104"/>
      <c r="AL1466" s="104"/>
      <c r="AM1466" s="104"/>
      <c r="AN1466" s="132"/>
      <c r="AO1466" s="104"/>
      <c r="AP1466" s="104"/>
      <c r="AQ1466" s="104"/>
      <c r="AR1466" s="104"/>
      <c r="AS1466" s="104"/>
      <c r="AT1466" s="104"/>
      <c r="AU1466" s="104"/>
      <c r="AV1466" s="126"/>
      <c r="AW1466" s="104"/>
      <c r="AX1466" s="134"/>
      <c r="AY1466" s="134"/>
      <c r="AZ1466" s="134"/>
    </row>
    <row r="1467">
      <c r="B1467" s="135"/>
      <c r="D1467" s="38"/>
      <c r="E1467" s="83"/>
      <c r="F1467" s="70"/>
      <c r="G1467" s="71"/>
      <c r="H1467" s="72"/>
      <c r="I1467" s="72"/>
      <c r="J1467" s="72"/>
      <c r="K1467" s="72"/>
      <c r="L1467" s="72"/>
      <c r="M1467" s="72"/>
      <c r="N1467" s="73"/>
      <c r="O1467" s="73"/>
      <c r="P1467" s="73"/>
      <c r="Q1467" s="72"/>
      <c r="R1467" s="128"/>
      <c r="S1467" s="129"/>
      <c r="T1467" s="130"/>
      <c r="U1467" s="129"/>
      <c r="V1467" s="95"/>
      <c r="W1467" s="95"/>
      <c r="X1467" s="131"/>
      <c r="Y1467" s="132"/>
      <c r="Z1467" s="132"/>
      <c r="AA1467" s="95"/>
      <c r="AB1467" s="132"/>
      <c r="AC1467" s="104"/>
      <c r="AD1467" s="104"/>
      <c r="AE1467" s="132"/>
      <c r="AF1467" s="133"/>
      <c r="AG1467" s="132"/>
      <c r="AH1467" s="132"/>
      <c r="AI1467" s="133"/>
      <c r="AJ1467" s="132"/>
      <c r="AK1467" s="104"/>
      <c r="AL1467" s="104"/>
      <c r="AM1467" s="104"/>
      <c r="AN1467" s="132"/>
      <c r="AO1467" s="104"/>
      <c r="AP1467" s="104"/>
      <c r="AQ1467" s="104"/>
      <c r="AR1467" s="104"/>
      <c r="AS1467" s="104"/>
      <c r="AT1467" s="104"/>
      <c r="AU1467" s="104"/>
      <c r="AV1467" s="126"/>
      <c r="AW1467" s="104"/>
      <c r="AX1467" s="134"/>
      <c r="AY1467" s="134"/>
      <c r="AZ1467" s="134"/>
    </row>
    <row r="1468">
      <c r="B1468" s="135"/>
      <c r="D1468" s="38"/>
      <c r="E1468" s="83"/>
      <c r="F1468" s="70"/>
      <c r="G1468" s="71"/>
      <c r="H1468" s="72"/>
      <c r="I1468" s="72"/>
      <c r="J1468" s="72"/>
      <c r="K1468" s="72"/>
      <c r="L1468" s="72"/>
      <c r="M1468" s="72"/>
      <c r="N1468" s="73"/>
      <c r="O1468" s="73"/>
      <c r="P1468" s="73"/>
      <c r="Q1468" s="72"/>
      <c r="R1468" s="128"/>
      <c r="S1468" s="129"/>
      <c r="T1468" s="130"/>
      <c r="U1468" s="129"/>
      <c r="V1468" s="95"/>
      <c r="W1468" s="95"/>
      <c r="X1468" s="131"/>
      <c r="Y1468" s="132"/>
      <c r="Z1468" s="132"/>
      <c r="AA1468" s="95"/>
      <c r="AB1468" s="132"/>
      <c r="AC1468" s="104"/>
      <c r="AD1468" s="104"/>
      <c r="AE1468" s="132"/>
      <c r="AF1468" s="133"/>
      <c r="AG1468" s="132"/>
      <c r="AH1468" s="132"/>
      <c r="AI1468" s="133"/>
      <c r="AJ1468" s="132"/>
      <c r="AK1468" s="104"/>
      <c r="AL1468" s="104"/>
      <c r="AM1468" s="104"/>
      <c r="AN1468" s="132"/>
      <c r="AO1468" s="104"/>
      <c r="AP1468" s="104"/>
      <c r="AQ1468" s="104"/>
      <c r="AR1468" s="104"/>
      <c r="AS1468" s="104"/>
      <c r="AT1468" s="104"/>
      <c r="AU1468" s="104"/>
      <c r="AV1468" s="126"/>
      <c r="AW1468" s="104"/>
      <c r="AX1468" s="134"/>
      <c r="AY1468" s="134"/>
      <c r="AZ1468" s="134"/>
    </row>
    <row r="1469">
      <c r="B1469" s="135"/>
      <c r="D1469" s="38"/>
      <c r="E1469" s="83"/>
      <c r="F1469" s="70"/>
      <c r="G1469" s="71"/>
      <c r="H1469" s="72"/>
      <c r="I1469" s="72"/>
      <c r="J1469" s="72"/>
      <c r="K1469" s="72"/>
      <c r="L1469" s="72"/>
      <c r="M1469" s="72"/>
      <c r="N1469" s="73"/>
      <c r="O1469" s="73"/>
      <c r="P1469" s="73"/>
      <c r="Q1469" s="72"/>
      <c r="R1469" s="128"/>
      <c r="S1469" s="129"/>
      <c r="T1469" s="130"/>
      <c r="U1469" s="129"/>
      <c r="V1469" s="95"/>
      <c r="W1469" s="95"/>
      <c r="X1469" s="131"/>
      <c r="Y1469" s="132"/>
      <c r="Z1469" s="132"/>
      <c r="AA1469" s="95"/>
      <c r="AB1469" s="132"/>
      <c r="AC1469" s="104"/>
      <c r="AD1469" s="104"/>
      <c r="AE1469" s="132"/>
      <c r="AF1469" s="133"/>
      <c r="AG1469" s="132"/>
      <c r="AH1469" s="132"/>
      <c r="AI1469" s="133"/>
      <c r="AJ1469" s="132"/>
      <c r="AK1469" s="104"/>
      <c r="AL1469" s="104"/>
      <c r="AM1469" s="104"/>
      <c r="AN1469" s="132"/>
      <c r="AO1469" s="104"/>
      <c r="AP1469" s="104"/>
      <c r="AQ1469" s="104"/>
      <c r="AR1469" s="104"/>
      <c r="AS1469" s="104"/>
      <c r="AT1469" s="104"/>
      <c r="AU1469" s="104"/>
      <c r="AV1469" s="126"/>
      <c r="AW1469" s="104"/>
      <c r="AX1469" s="134"/>
      <c r="AY1469" s="134"/>
      <c r="AZ1469" s="134"/>
    </row>
    <row r="1470">
      <c r="B1470" s="135"/>
      <c r="D1470" s="38"/>
      <c r="E1470" s="83"/>
      <c r="F1470" s="70"/>
      <c r="G1470" s="71"/>
      <c r="H1470" s="72"/>
      <c r="I1470" s="72"/>
      <c r="J1470" s="72"/>
      <c r="K1470" s="72"/>
      <c r="L1470" s="72"/>
      <c r="M1470" s="72"/>
      <c r="N1470" s="73"/>
      <c r="O1470" s="73"/>
      <c r="P1470" s="73"/>
      <c r="Q1470" s="72"/>
      <c r="R1470" s="128"/>
      <c r="S1470" s="129"/>
      <c r="T1470" s="130"/>
      <c r="U1470" s="129"/>
      <c r="V1470" s="95"/>
      <c r="W1470" s="95"/>
      <c r="X1470" s="131"/>
      <c r="Y1470" s="132"/>
      <c r="Z1470" s="132"/>
      <c r="AA1470" s="95"/>
      <c r="AB1470" s="132"/>
      <c r="AC1470" s="104"/>
      <c r="AD1470" s="104"/>
      <c r="AE1470" s="132"/>
      <c r="AF1470" s="133"/>
      <c r="AG1470" s="132"/>
      <c r="AH1470" s="132"/>
      <c r="AI1470" s="133"/>
      <c r="AJ1470" s="132"/>
      <c r="AK1470" s="104"/>
      <c r="AL1470" s="104"/>
      <c r="AM1470" s="104"/>
      <c r="AN1470" s="132"/>
      <c r="AO1470" s="104"/>
      <c r="AP1470" s="104"/>
      <c r="AQ1470" s="104"/>
      <c r="AR1470" s="104"/>
      <c r="AS1470" s="104"/>
      <c r="AT1470" s="104"/>
      <c r="AU1470" s="104"/>
      <c r="AV1470" s="126"/>
      <c r="AW1470" s="104"/>
      <c r="AX1470" s="134"/>
      <c r="AY1470" s="134"/>
      <c r="AZ1470" s="134"/>
    </row>
    <row r="1471">
      <c r="B1471" s="135"/>
      <c r="D1471" s="38"/>
      <c r="E1471" s="83"/>
      <c r="F1471" s="70"/>
      <c r="G1471" s="71"/>
      <c r="H1471" s="72"/>
      <c r="I1471" s="72"/>
      <c r="J1471" s="72"/>
      <c r="K1471" s="72"/>
      <c r="L1471" s="72"/>
      <c r="M1471" s="72"/>
      <c r="N1471" s="73"/>
      <c r="O1471" s="73"/>
      <c r="P1471" s="73"/>
      <c r="Q1471" s="72"/>
      <c r="R1471" s="128"/>
      <c r="S1471" s="129"/>
      <c r="T1471" s="130"/>
      <c r="U1471" s="129"/>
      <c r="V1471" s="95"/>
      <c r="W1471" s="95"/>
      <c r="X1471" s="131"/>
      <c r="Y1471" s="132"/>
      <c r="Z1471" s="132"/>
      <c r="AA1471" s="95"/>
      <c r="AB1471" s="132"/>
      <c r="AC1471" s="104"/>
      <c r="AD1471" s="104"/>
      <c r="AE1471" s="132"/>
      <c r="AF1471" s="133"/>
      <c r="AG1471" s="132"/>
      <c r="AH1471" s="132"/>
      <c r="AI1471" s="133"/>
      <c r="AJ1471" s="132"/>
      <c r="AK1471" s="104"/>
      <c r="AL1471" s="104"/>
      <c r="AM1471" s="104"/>
      <c r="AN1471" s="132"/>
      <c r="AO1471" s="104"/>
      <c r="AP1471" s="104"/>
      <c r="AQ1471" s="104"/>
      <c r="AR1471" s="104"/>
      <c r="AS1471" s="104"/>
      <c r="AT1471" s="104"/>
      <c r="AU1471" s="104"/>
      <c r="AV1471" s="126"/>
      <c r="AW1471" s="104"/>
      <c r="AX1471" s="134"/>
      <c r="AY1471" s="134"/>
      <c r="AZ1471" s="134"/>
    </row>
    <row r="1472">
      <c r="B1472" s="135"/>
      <c r="D1472" s="38"/>
      <c r="E1472" s="83"/>
      <c r="F1472" s="70"/>
      <c r="G1472" s="71"/>
      <c r="H1472" s="72"/>
      <c r="I1472" s="72"/>
      <c r="J1472" s="72"/>
      <c r="K1472" s="72"/>
      <c r="L1472" s="72"/>
      <c r="M1472" s="72"/>
      <c r="N1472" s="73"/>
      <c r="O1472" s="73"/>
      <c r="P1472" s="73"/>
      <c r="Q1472" s="72"/>
      <c r="R1472" s="128"/>
      <c r="S1472" s="129"/>
      <c r="T1472" s="130"/>
      <c r="U1472" s="129"/>
      <c r="V1472" s="95"/>
      <c r="W1472" s="95"/>
      <c r="X1472" s="131"/>
      <c r="Y1472" s="132"/>
      <c r="Z1472" s="132"/>
      <c r="AA1472" s="95"/>
      <c r="AB1472" s="132"/>
      <c r="AC1472" s="104"/>
      <c r="AD1472" s="104"/>
      <c r="AE1472" s="132"/>
      <c r="AF1472" s="133"/>
      <c r="AG1472" s="132"/>
      <c r="AH1472" s="132"/>
      <c r="AI1472" s="133"/>
      <c r="AJ1472" s="132"/>
      <c r="AK1472" s="104"/>
      <c r="AL1472" s="104"/>
      <c r="AM1472" s="104"/>
      <c r="AN1472" s="132"/>
      <c r="AO1472" s="104"/>
      <c r="AP1472" s="104"/>
      <c r="AQ1472" s="104"/>
      <c r="AR1472" s="104"/>
      <c r="AS1472" s="104"/>
      <c r="AT1472" s="104"/>
      <c r="AU1472" s="104"/>
      <c r="AV1472" s="126"/>
      <c r="AW1472" s="104"/>
      <c r="AX1472" s="134"/>
      <c r="AY1472" s="134"/>
      <c r="AZ1472" s="134"/>
    </row>
    <row r="1473">
      <c r="B1473" s="135"/>
      <c r="D1473" s="38"/>
      <c r="E1473" s="83"/>
      <c r="F1473" s="70"/>
      <c r="G1473" s="71"/>
      <c r="H1473" s="72"/>
      <c r="I1473" s="72"/>
      <c r="J1473" s="72"/>
      <c r="K1473" s="72"/>
      <c r="L1473" s="72"/>
      <c r="M1473" s="72"/>
      <c r="N1473" s="73"/>
      <c r="O1473" s="73"/>
      <c r="P1473" s="73"/>
      <c r="Q1473" s="72"/>
      <c r="R1473" s="128"/>
      <c r="S1473" s="129"/>
      <c r="T1473" s="130"/>
      <c r="U1473" s="129"/>
      <c r="V1473" s="95"/>
      <c r="W1473" s="95"/>
      <c r="X1473" s="131"/>
      <c r="Y1473" s="132"/>
      <c r="Z1473" s="132"/>
      <c r="AA1473" s="95"/>
      <c r="AB1473" s="132"/>
      <c r="AC1473" s="104"/>
      <c r="AD1473" s="104"/>
      <c r="AE1473" s="132"/>
      <c r="AF1473" s="133"/>
      <c r="AG1473" s="132"/>
      <c r="AH1473" s="132"/>
      <c r="AI1473" s="133"/>
      <c r="AJ1473" s="132"/>
      <c r="AK1473" s="104"/>
      <c r="AL1473" s="104"/>
      <c r="AM1473" s="104"/>
      <c r="AN1473" s="132"/>
      <c r="AO1473" s="104"/>
      <c r="AP1473" s="104"/>
      <c r="AQ1473" s="104"/>
      <c r="AR1473" s="104"/>
      <c r="AS1473" s="104"/>
      <c r="AT1473" s="104"/>
      <c r="AU1473" s="104"/>
      <c r="AV1473" s="126"/>
      <c r="AW1473" s="104"/>
      <c r="AX1473" s="134"/>
      <c r="AY1473" s="134"/>
      <c r="AZ1473" s="134"/>
    </row>
    <row r="1474">
      <c r="B1474" s="135"/>
      <c r="D1474" s="38"/>
      <c r="E1474" s="83"/>
      <c r="F1474" s="70"/>
      <c r="G1474" s="71"/>
      <c r="H1474" s="72"/>
      <c r="I1474" s="72"/>
      <c r="J1474" s="72"/>
      <c r="K1474" s="72"/>
      <c r="L1474" s="72"/>
      <c r="M1474" s="72"/>
      <c r="N1474" s="73"/>
      <c r="O1474" s="73"/>
      <c r="P1474" s="73"/>
      <c r="Q1474" s="72"/>
      <c r="R1474" s="128"/>
      <c r="S1474" s="129"/>
      <c r="T1474" s="130"/>
      <c r="U1474" s="129"/>
      <c r="V1474" s="95"/>
      <c r="W1474" s="95"/>
      <c r="X1474" s="131"/>
      <c r="Y1474" s="132"/>
      <c r="Z1474" s="132"/>
      <c r="AA1474" s="95"/>
      <c r="AB1474" s="132"/>
      <c r="AC1474" s="104"/>
      <c r="AD1474" s="104"/>
      <c r="AE1474" s="132"/>
      <c r="AF1474" s="133"/>
      <c r="AG1474" s="132"/>
      <c r="AH1474" s="132"/>
      <c r="AI1474" s="133"/>
      <c r="AJ1474" s="132"/>
      <c r="AK1474" s="104"/>
      <c r="AL1474" s="104"/>
      <c r="AM1474" s="104"/>
      <c r="AN1474" s="132"/>
      <c r="AO1474" s="104"/>
      <c r="AP1474" s="104"/>
      <c r="AQ1474" s="104"/>
      <c r="AR1474" s="104"/>
      <c r="AS1474" s="104"/>
      <c r="AT1474" s="104"/>
      <c r="AU1474" s="104"/>
      <c r="AV1474" s="126"/>
      <c r="AW1474" s="104"/>
      <c r="AX1474" s="134"/>
      <c r="AY1474" s="134"/>
      <c r="AZ1474" s="134"/>
    </row>
    <row r="1475">
      <c r="B1475" s="135"/>
      <c r="D1475" s="38"/>
      <c r="E1475" s="83"/>
      <c r="F1475" s="70"/>
      <c r="G1475" s="71"/>
      <c r="H1475" s="72"/>
      <c r="I1475" s="72"/>
      <c r="J1475" s="72"/>
      <c r="K1475" s="72"/>
      <c r="L1475" s="72"/>
      <c r="M1475" s="72"/>
      <c r="N1475" s="73"/>
      <c r="O1475" s="73"/>
      <c r="P1475" s="73"/>
      <c r="Q1475" s="72"/>
      <c r="R1475" s="128"/>
      <c r="S1475" s="129"/>
      <c r="T1475" s="130"/>
      <c r="U1475" s="129"/>
      <c r="V1475" s="95"/>
      <c r="W1475" s="95"/>
      <c r="X1475" s="131"/>
      <c r="Y1475" s="132"/>
      <c r="Z1475" s="132"/>
      <c r="AA1475" s="95"/>
      <c r="AB1475" s="132"/>
      <c r="AC1475" s="104"/>
      <c r="AD1475" s="104"/>
      <c r="AE1475" s="132"/>
      <c r="AF1475" s="133"/>
      <c r="AG1475" s="132"/>
      <c r="AH1475" s="132"/>
      <c r="AI1475" s="133"/>
      <c r="AJ1475" s="132"/>
      <c r="AK1475" s="104"/>
      <c r="AL1475" s="104"/>
      <c r="AM1475" s="104"/>
      <c r="AN1475" s="132"/>
      <c r="AO1475" s="104"/>
      <c r="AP1475" s="104"/>
      <c r="AQ1475" s="104"/>
      <c r="AR1475" s="104"/>
      <c r="AS1475" s="104"/>
      <c r="AT1475" s="104"/>
      <c r="AU1475" s="104"/>
      <c r="AV1475" s="126"/>
      <c r="AW1475" s="104"/>
      <c r="AX1475" s="134"/>
      <c r="AY1475" s="134"/>
      <c r="AZ1475" s="134"/>
    </row>
    <row r="1476">
      <c r="B1476" s="135"/>
      <c r="D1476" s="38"/>
      <c r="E1476" s="83"/>
      <c r="F1476" s="70"/>
      <c r="G1476" s="71"/>
      <c r="H1476" s="72"/>
      <c r="I1476" s="72"/>
      <c r="J1476" s="72"/>
      <c r="K1476" s="72"/>
      <c r="L1476" s="72"/>
      <c r="M1476" s="72"/>
      <c r="N1476" s="73"/>
      <c r="O1476" s="73"/>
      <c r="P1476" s="73"/>
      <c r="Q1476" s="72"/>
      <c r="R1476" s="128"/>
      <c r="S1476" s="129"/>
      <c r="T1476" s="130"/>
      <c r="U1476" s="129"/>
      <c r="V1476" s="95"/>
      <c r="W1476" s="95"/>
      <c r="X1476" s="131"/>
      <c r="Y1476" s="132"/>
      <c r="Z1476" s="132"/>
      <c r="AA1476" s="95"/>
      <c r="AB1476" s="132"/>
      <c r="AC1476" s="104"/>
      <c r="AD1476" s="104"/>
      <c r="AE1476" s="132"/>
      <c r="AF1476" s="133"/>
      <c r="AG1476" s="132"/>
      <c r="AH1476" s="132"/>
      <c r="AI1476" s="133"/>
      <c r="AJ1476" s="132"/>
      <c r="AK1476" s="104"/>
      <c r="AL1476" s="104"/>
      <c r="AM1476" s="104"/>
      <c r="AN1476" s="132"/>
      <c r="AO1476" s="104"/>
      <c r="AP1476" s="104"/>
      <c r="AQ1476" s="104"/>
      <c r="AR1476" s="104"/>
      <c r="AS1476" s="104"/>
      <c r="AT1476" s="104"/>
      <c r="AU1476" s="104"/>
      <c r="AV1476" s="126"/>
      <c r="AW1476" s="104"/>
      <c r="AX1476" s="134"/>
      <c r="AY1476" s="134"/>
      <c r="AZ1476" s="134"/>
    </row>
    <row r="1477">
      <c r="B1477" s="135"/>
      <c r="D1477" s="38"/>
      <c r="E1477" s="83"/>
      <c r="F1477" s="70"/>
      <c r="G1477" s="71"/>
      <c r="H1477" s="72"/>
      <c r="I1477" s="72"/>
      <c r="J1477" s="72"/>
      <c r="K1477" s="72"/>
      <c r="L1477" s="72"/>
      <c r="M1477" s="72"/>
      <c r="N1477" s="73"/>
      <c r="O1477" s="73"/>
      <c r="P1477" s="73"/>
      <c r="Q1477" s="72"/>
      <c r="R1477" s="128"/>
      <c r="S1477" s="129"/>
      <c r="T1477" s="130"/>
      <c r="U1477" s="129"/>
      <c r="V1477" s="95"/>
      <c r="W1477" s="95"/>
      <c r="X1477" s="131"/>
      <c r="Y1477" s="132"/>
      <c r="Z1477" s="132"/>
      <c r="AA1477" s="95"/>
      <c r="AB1477" s="132"/>
      <c r="AC1477" s="104"/>
      <c r="AD1477" s="104"/>
      <c r="AE1477" s="132"/>
      <c r="AF1477" s="133"/>
      <c r="AG1477" s="132"/>
      <c r="AH1477" s="132"/>
      <c r="AI1477" s="133"/>
      <c r="AJ1477" s="132"/>
      <c r="AK1477" s="104"/>
      <c r="AL1477" s="104"/>
      <c r="AM1477" s="104"/>
      <c r="AN1477" s="132"/>
      <c r="AO1477" s="104"/>
      <c r="AP1477" s="104"/>
      <c r="AQ1477" s="104"/>
      <c r="AR1477" s="104"/>
      <c r="AS1477" s="104"/>
      <c r="AT1477" s="104"/>
      <c r="AU1477" s="104"/>
      <c r="AV1477" s="126"/>
      <c r="AW1477" s="104"/>
      <c r="AX1477" s="134"/>
      <c r="AY1477" s="134"/>
      <c r="AZ1477" s="134"/>
    </row>
    <row r="1478">
      <c r="B1478" s="135"/>
      <c r="D1478" s="38"/>
      <c r="E1478" s="83"/>
      <c r="F1478" s="70"/>
      <c r="G1478" s="71"/>
      <c r="H1478" s="72"/>
      <c r="I1478" s="72"/>
      <c r="J1478" s="72"/>
      <c r="K1478" s="72"/>
      <c r="L1478" s="72"/>
      <c r="M1478" s="72"/>
      <c r="N1478" s="73"/>
      <c r="O1478" s="73"/>
      <c r="P1478" s="73"/>
      <c r="Q1478" s="72"/>
      <c r="R1478" s="128"/>
      <c r="S1478" s="129"/>
      <c r="T1478" s="130"/>
      <c r="U1478" s="129"/>
      <c r="V1478" s="95"/>
      <c r="W1478" s="95"/>
      <c r="X1478" s="131"/>
      <c r="Y1478" s="132"/>
      <c r="Z1478" s="132"/>
      <c r="AA1478" s="95"/>
      <c r="AB1478" s="132"/>
      <c r="AC1478" s="104"/>
      <c r="AD1478" s="104"/>
      <c r="AE1478" s="132"/>
      <c r="AF1478" s="133"/>
      <c r="AG1478" s="132"/>
      <c r="AH1478" s="132"/>
      <c r="AI1478" s="133"/>
      <c r="AJ1478" s="132"/>
      <c r="AK1478" s="104"/>
      <c r="AL1478" s="104"/>
      <c r="AM1478" s="104"/>
      <c r="AN1478" s="132"/>
      <c r="AO1478" s="104"/>
      <c r="AP1478" s="104"/>
      <c r="AQ1478" s="104"/>
      <c r="AR1478" s="104"/>
      <c r="AS1478" s="104"/>
      <c r="AT1478" s="104"/>
      <c r="AU1478" s="104"/>
      <c r="AV1478" s="126"/>
      <c r="AW1478" s="104"/>
      <c r="AX1478" s="134"/>
      <c r="AY1478" s="134"/>
      <c r="AZ1478" s="134"/>
    </row>
    <row r="1479">
      <c r="B1479" s="135"/>
      <c r="D1479" s="38"/>
      <c r="E1479" s="83"/>
      <c r="F1479" s="70"/>
      <c r="G1479" s="71"/>
      <c r="H1479" s="72"/>
      <c r="I1479" s="72"/>
      <c r="J1479" s="72"/>
      <c r="K1479" s="72"/>
      <c r="L1479" s="72"/>
      <c r="M1479" s="72"/>
      <c r="N1479" s="73"/>
      <c r="O1479" s="73"/>
      <c r="P1479" s="73"/>
      <c r="Q1479" s="72"/>
      <c r="R1479" s="128"/>
      <c r="S1479" s="129"/>
      <c r="T1479" s="130"/>
      <c r="U1479" s="129"/>
      <c r="V1479" s="95"/>
      <c r="W1479" s="95"/>
      <c r="X1479" s="131"/>
      <c r="Y1479" s="132"/>
      <c r="Z1479" s="132"/>
      <c r="AA1479" s="95"/>
      <c r="AB1479" s="132"/>
      <c r="AC1479" s="104"/>
      <c r="AD1479" s="104"/>
      <c r="AE1479" s="132"/>
      <c r="AF1479" s="133"/>
      <c r="AG1479" s="132"/>
      <c r="AH1479" s="132"/>
      <c r="AI1479" s="133"/>
      <c r="AJ1479" s="132"/>
      <c r="AK1479" s="104"/>
      <c r="AL1479" s="104"/>
      <c r="AM1479" s="104"/>
      <c r="AN1479" s="132"/>
      <c r="AO1479" s="104"/>
      <c r="AP1479" s="104"/>
      <c r="AQ1479" s="104"/>
      <c r="AR1479" s="104"/>
      <c r="AS1479" s="104"/>
      <c r="AT1479" s="104"/>
      <c r="AU1479" s="104"/>
      <c r="AV1479" s="126"/>
      <c r="AW1479" s="104"/>
      <c r="AX1479" s="134"/>
      <c r="AY1479" s="134"/>
      <c r="AZ1479" s="134"/>
    </row>
    <row r="1480">
      <c r="B1480" s="135"/>
      <c r="D1480" s="38"/>
      <c r="E1480" s="83"/>
      <c r="F1480" s="70"/>
      <c r="G1480" s="71"/>
      <c r="H1480" s="72"/>
      <c r="I1480" s="72"/>
      <c r="J1480" s="72"/>
      <c r="K1480" s="72"/>
      <c r="L1480" s="72"/>
      <c r="M1480" s="72"/>
      <c r="N1480" s="73"/>
      <c r="O1480" s="73"/>
      <c r="P1480" s="73"/>
      <c r="Q1480" s="72"/>
      <c r="R1480" s="128"/>
      <c r="S1480" s="129"/>
      <c r="T1480" s="130"/>
      <c r="U1480" s="129"/>
      <c r="V1480" s="95"/>
      <c r="W1480" s="95"/>
      <c r="X1480" s="131"/>
      <c r="Y1480" s="132"/>
      <c r="Z1480" s="132"/>
      <c r="AA1480" s="95"/>
      <c r="AB1480" s="132"/>
      <c r="AC1480" s="104"/>
      <c r="AD1480" s="104"/>
      <c r="AE1480" s="132"/>
      <c r="AF1480" s="133"/>
      <c r="AG1480" s="132"/>
      <c r="AH1480" s="132"/>
      <c r="AI1480" s="133"/>
      <c r="AJ1480" s="132"/>
      <c r="AK1480" s="104"/>
      <c r="AL1480" s="104"/>
      <c r="AM1480" s="104"/>
      <c r="AN1480" s="132"/>
      <c r="AO1480" s="104"/>
      <c r="AP1480" s="104"/>
      <c r="AQ1480" s="104"/>
      <c r="AR1480" s="104"/>
      <c r="AS1480" s="104"/>
      <c r="AT1480" s="104"/>
      <c r="AU1480" s="104"/>
      <c r="AV1480" s="126"/>
      <c r="AW1480" s="104"/>
      <c r="AX1480" s="134"/>
      <c r="AY1480" s="134"/>
      <c r="AZ1480" s="134"/>
    </row>
    <row r="1481">
      <c r="B1481" s="135"/>
      <c r="D1481" s="38"/>
      <c r="E1481" s="83"/>
      <c r="F1481" s="70"/>
      <c r="G1481" s="71"/>
      <c r="H1481" s="72"/>
      <c r="I1481" s="72"/>
      <c r="J1481" s="72"/>
      <c r="K1481" s="72"/>
      <c r="L1481" s="72"/>
      <c r="M1481" s="72"/>
      <c r="N1481" s="73"/>
      <c r="O1481" s="73"/>
      <c r="P1481" s="73"/>
      <c r="Q1481" s="72"/>
      <c r="R1481" s="128"/>
      <c r="S1481" s="129"/>
      <c r="T1481" s="130"/>
      <c r="U1481" s="129"/>
      <c r="V1481" s="95"/>
      <c r="W1481" s="95"/>
      <c r="X1481" s="131"/>
      <c r="Y1481" s="132"/>
      <c r="Z1481" s="132"/>
      <c r="AA1481" s="95"/>
      <c r="AB1481" s="132"/>
      <c r="AC1481" s="104"/>
      <c r="AD1481" s="104"/>
      <c r="AE1481" s="132"/>
      <c r="AF1481" s="133"/>
      <c r="AG1481" s="132"/>
      <c r="AH1481" s="132"/>
      <c r="AI1481" s="133"/>
      <c r="AJ1481" s="132"/>
      <c r="AK1481" s="104"/>
      <c r="AL1481" s="104"/>
      <c r="AM1481" s="104"/>
      <c r="AN1481" s="132"/>
      <c r="AO1481" s="104"/>
      <c r="AP1481" s="104"/>
      <c r="AQ1481" s="104"/>
      <c r="AR1481" s="104"/>
      <c r="AS1481" s="104"/>
      <c r="AT1481" s="104"/>
      <c r="AU1481" s="104"/>
      <c r="AV1481" s="126"/>
      <c r="AW1481" s="104"/>
      <c r="AX1481" s="134"/>
      <c r="AY1481" s="134"/>
      <c r="AZ1481" s="134"/>
    </row>
    <row r="1482">
      <c r="B1482" s="135"/>
      <c r="D1482" s="38"/>
      <c r="E1482" s="83"/>
      <c r="F1482" s="70"/>
      <c r="G1482" s="71"/>
      <c r="H1482" s="72"/>
      <c r="I1482" s="72"/>
      <c r="J1482" s="72"/>
      <c r="K1482" s="72"/>
      <c r="L1482" s="72"/>
      <c r="M1482" s="72"/>
      <c r="N1482" s="73"/>
      <c r="O1482" s="73"/>
      <c r="P1482" s="73"/>
      <c r="Q1482" s="72"/>
      <c r="R1482" s="128"/>
      <c r="S1482" s="129"/>
      <c r="T1482" s="130"/>
      <c r="U1482" s="129"/>
      <c r="V1482" s="95"/>
      <c r="W1482" s="95"/>
      <c r="X1482" s="131"/>
      <c r="Y1482" s="132"/>
      <c r="Z1482" s="132"/>
      <c r="AA1482" s="95"/>
      <c r="AB1482" s="132"/>
      <c r="AC1482" s="104"/>
      <c r="AD1482" s="104"/>
      <c r="AE1482" s="132"/>
      <c r="AF1482" s="133"/>
      <c r="AG1482" s="132"/>
      <c r="AH1482" s="132"/>
      <c r="AI1482" s="133"/>
      <c r="AJ1482" s="132"/>
      <c r="AK1482" s="104"/>
      <c r="AL1482" s="104"/>
      <c r="AM1482" s="104"/>
      <c r="AN1482" s="132"/>
      <c r="AO1482" s="104"/>
      <c r="AP1482" s="104"/>
      <c r="AQ1482" s="104"/>
      <c r="AR1482" s="104"/>
      <c r="AS1482" s="104"/>
      <c r="AT1482" s="104"/>
      <c r="AU1482" s="104"/>
      <c r="AV1482" s="126"/>
      <c r="AW1482" s="104"/>
      <c r="AX1482" s="134"/>
      <c r="AY1482" s="134"/>
      <c r="AZ1482" s="134"/>
    </row>
    <row r="1483">
      <c r="B1483" s="135"/>
      <c r="D1483" s="38"/>
      <c r="E1483" s="83"/>
      <c r="F1483" s="70"/>
      <c r="G1483" s="71"/>
      <c r="H1483" s="72"/>
      <c r="I1483" s="72"/>
      <c r="J1483" s="72"/>
      <c r="K1483" s="72"/>
      <c r="L1483" s="72"/>
      <c r="M1483" s="72"/>
      <c r="N1483" s="73"/>
      <c r="O1483" s="73"/>
      <c r="P1483" s="73"/>
      <c r="Q1483" s="72"/>
      <c r="R1483" s="128"/>
      <c r="S1483" s="129"/>
      <c r="T1483" s="130"/>
      <c r="U1483" s="129"/>
      <c r="V1483" s="95"/>
      <c r="W1483" s="95"/>
      <c r="X1483" s="131"/>
      <c r="Y1483" s="132"/>
      <c r="Z1483" s="132"/>
      <c r="AA1483" s="95"/>
      <c r="AB1483" s="132"/>
      <c r="AC1483" s="104"/>
      <c r="AD1483" s="104"/>
      <c r="AE1483" s="132"/>
      <c r="AF1483" s="133"/>
      <c r="AG1483" s="132"/>
      <c r="AH1483" s="132"/>
      <c r="AI1483" s="133"/>
      <c r="AJ1483" s="132"/>
      <c r="AK1483" s="104"/>
      <c r="AL1483" s="104"/>
      <c r="AM1483" s="104"/>
      <c r="AN1483" s="132"/>
      <c r="AO1483" s="104"/>
      <c r="AP1483" s="104"/>
      <c r="AQ1483" s="104"/>
      <c r="AR1483" s="104"/>
      <c r="AS1483" s="104"/>
      <c r="AT1483" s="104"/>
      <c r="AU1483" s="104"/>
      <c r="AV1483" s="126"/>
      <c r="AW1483" s="104"/>
      <c r="AX1483" s="134"/>
      <c r="AY1483" s="134"/>
      <c r="AZ1483" s="134"/>
    </row>
    <row r="1484">
      <c r="B1484" s="135"/>
      <c r="D1484" s="38"/>
      <c r="E1484" s="83"/>
      <c r="F1484" s="70"/>
      <c r="G1484" s="71"/>
      <c r="H1484" s="72"/>
      <c r="I1484" s="72"/>
      <c r="J1484" s="72"/>
      <c r="K1484" s="72"/>
      <c r="L1484" s="72"/>
      <c r="M1484" s="72"/>
      <c r="N1484" s="73"/>
      <c r="O1484" s="73"/>
      <c r="P1484" s="73"/>
      <c r="Q1484" s="72"/>
      <c r="R1484" s="128"/>
      <c r="S1484" s="129"/>
      <c r="T1484" s="130"/>
      <c r="U1484" s="129"/>
      <c r="V1484" s="95"/>
      <c r="W1484" s="95"/>
      <c r="X1484" s="131"/>
      <c r="Y1484" s="132"/>
      <c r="Z1484" s="132"/>
      <c r="AA1484" s="95"/>
      <c r="AB1484" s="132"/>
      <c r="AC1484" s="104"/>
      <c r="AD1484" s="104"/>
      <c r="AE1484" s="132"/>
      <c r="AF1484" s="133"/>
      <c r="AG1484" s="132"/>
      <c r="AH1484" s="132"/>
      <c r="AI1484" s="133"/>
      <c r="AJ1484" s="132"/>
      <c r="AK1484" s="104"/>
      <c r="AL1484" s="104"/>
      <c r="AM1484" s="104"/>
      <c r="AN1484" s="132"/>
      <c r="AO1484" s="104"/>
      <c r="AP1484" s="104"/>
      <c r="AQ1484" s="104"/>
      <c r="AR1484" s="104"/>
      <c r="AS1484" s="104"/>
      <c r="AT1484" s="104"/>
      <c r="AU1484" s="104"/>
      <c r="AV1484" s="126"/>
      <c r="AW1484" s="104"/>
      <c r="AX1484" s="134"/>
      <c r="AY1484" s="134"/>
      <c r="AZ1484" s="134"/>
    </row>
    <row r="1485">
      <c r="B1485" s="135"/>
      <c r="D1485" s="38"/>
      <c r="E1485" s="83"/>
      <c r="F1485" s="70"/>
      <c r="G1485" s="71"/>
      <c r="H1485" s="72"/>
      <c r="I1485" s="72"/>
      <c r="J1485" s="72"/>
      <c r="K1485" s="72"/>
      <c r="L1485" s="72"/>
      <c r="M1485" s="72"/>
      <c r="N1485" s="73"/>
      <c r="O1485" s="73"/>
      <c r="P1485" s="73"/>
      <c r="Q1485" s="72"/>
      <c r="R1485" s="128"/>
      <c r="S1485" s="129"/>
      <c r="T1485" s="130"/>
      <c r="U1485" s="129"/>
      <c r="V1485" s="95"/>
      <c r="W1485" s="95"/>
      <c r="X1485" s="131"/>
      <c r="Y1485" s="132"/>
      <c r="Z1485" s="132"/>
      <c r="AA1485" s="95"/>
      <c r="AB1485" s="132"/>
      <c r="AC1485" s="104"/>
      <c r="AD1485" s="104"/>
      <c r="AE1485" s="132"/>
      <c r="AF1485" s="133"/>
      <c r="AG1485" s="132"/>
      <c r="AH1485" s="132"/>
      <c r="AI1485" s="133"/>
      <c r="AJ1485" s="132"/>
      <c r="AK1485" s="104"/>
      <c r="AL1485" s="104"/>
      <c r="AM1485" s="104"/>
      <c r="AN1485" s="132"/>
      <c r="AO1485" s="104"/>
      <c r="AP1485" s="104"/>
      <c r="AQ1485" s="104"/>
      <c r="AR1485" s="104"/>
      <c r="AS1485" s="104"/>
      <c r="AT1485" s="104"/>
      <c r="AU1485" s="104"/>
      <c r="AV1485" s="126"/>
      <c r="AW1485" s="104"/>
      <c r="AX1485" s="134"/>
      <c r="AY1485" s="134"/>
      <c r="AZ1485" s="134"/>
    </row>
    <row r="1486">
      <c r="B1486" s="135"/>
      <c r="D1486" s="38"/>
      <c r="E1486" s="83"/>
      <c r="F1486" s="70"/>
      <c r="G1486" s="71"/>
      <c r="H1486" s="72"/>
      <c r="I1486" s="72"/>
      <c r="J1486" s="72"/>
      <c r="K1486" s="72"/>
      <c r="L1486" s="72"/>
      <c r="M1486" s="72"/>
      <c r="N1486" s="73"/>
      <c r="O1486" s="73"/>
      <c r="P1486" s="73"/>
      <c r="Q1486" s="72"/>
      <c r="R1486" s="128"/>
      <c r="S1486" s="129"/>
      <c r="T1486" s="130"/>
      <c r="U1486" s="129"/>
      <c r="V1486" s="95"/>
      <c r="W1486" s="95"/>
      <c r="X1486" s="131"/>
      <c r="Y1486" s="132"/>
      <c r="Z1486" s="132"/>
      <c r="AA1486" s="95"/>
      <c r="AB1486" s="132"/>
      <c r="AC1486" s="104"/>
      <c r="AD1486" s="104"/>
      <c r="AE1486" s="132"/>
      <c r="AF1486" s="133"/>
      <c r="AG1486" s="132"/>
      <c r="AH1486" s="132"/>
      <c r="AI1486" s="133"/>
      <c r="AJ1486" s="132"/>
      <c r="AK1486" s="104"/>
      <c r="AL1486" s="104"/>
      <c r="AM1486" s="104"/>
      <c r="AN1486" s="132"/>
      <c r="AO1486" s="104"/>
      <c r="AP1486" s="104"/>
      <c r="AQ1486" s="104"/>
      <c r="AR1486" s="104"/>
      <c r="AS1486" s="104"/>
      <c r="AT1486" s="104"/>
      <c r="AU1486" s="104"/>
      <c r="AV1486" s="126"/>
      <c r="AW1486" s="104"/>
      <c r="AX1486" s="134"/>
      <c r="AY1486" s="134"/>
      <c r="AZ1486" s="134"/>
    </row>
    <row r="1487">
      <c r="B1487" s="135"/>
      <c r="D1487" s="38"/>
      <c r="E1487" s="83"/>
      <c r="F1487" s="70"/>
      <c r="G1487" s="71"/>
      <c r="H1487" s="72"/>
      <c r="I1487" s="72"/>
      <c r="J1487" s="72"/>
      <c r="K1487" s="72"/>
      <c r="L1487" s="72"/>
      <c r="M1487" s="72"/>
      <c r="N1487" s="73"/>
      <c r="O1487" s="73"/>
      <c r="P1487" s="73"/>
      <c r="Q1487" s="72"/>
      <c r="R1487" s="128"/>
      <c r="S1487" s="129"/>
      <c r="T1487" s="130"/>
      <c r="U1487" s="129"/>
      <c r="V1487" s="95"/>
      <c r="W1487" s="95"/>
      <c r="X1487" s="131"/>
      <c r="Y1487" s="132"/>
      <c r="Z1487" s="132"/>
      <c r="AA1487" s="95"/>
      <c r="AB1487" s="132"/>
      <c r="AC1487" s="104"/>
      <c r="AD1487" s="104"/>
      <c r="AE1487" s="132"/>
      <c r="AF1487" s="133"/>
      <c r="AG1487" s="132"/>
      <c r="AH1487" s="132"/>
      <c r="AI1487" s="133"/>
      <c r="AJ1487" s="132"/>
      <c r="AK1487" s="104"/>
      <c r="AL1487" s="104"/>
      <c r="AM1487" s="104"/>
      <c r="AN1487" s="132"/>
      <c r="AO1487" s="104"/>
      <c r="AP1487" s="104"/>
      <c r="AQ1487" s="104"/>
      <c r="AR1487" s="104"/>
      <c r="AS1487" s="104"/>
      <c r="AT1487" s="104"/>
      <c r="AU1487" s="104"/>
      <c r="AV1487" s="126"/>
      <c r="AW1487" s="104"/>
      <c r="AX1487" s="134"/>
      <c r="AY1487" s="134"/>
      <c r="AZ1487" s="134"/>
    </row>
    <row r="1488">
      <c r="B1488" s="135"/>
      <c r="D1488" s="38"/>
      <c r="E1488" s="83"/>
      <c r="F1488" s="70"/>
      <c r="G1488" s="71"/>
      <c r="H1488" s="72"/>
      <c r="I1488" s="72"/>
      <c r="J1488" s="72"/>
      <c r="K1488" s="72"/>
      <c r="L1488" s="72"/>
      <c r="M1488" s="72"/>
      <c r="N1488" s="73"/>
      <c r="O1488" s="73"/>
      <c r="P1488" s="73"/>
      <c r="Q1488" s="72"/>
      <c r="R1488" s="128"/>
      <c r="S1488" s="129"/>
      <c r="T1488" s="130"/>
      <c r="U1488" s="129"/>
      <c r="V1488" s="95"/>
      <c r="W1488" s="95"/>
      <c r="X1488" s="131"/>
      <c r="Y1488" s="132"/>
      <c r="Z1488" s="132"/>
      <c r="AA1488" s="95"/>
      <c r="AB1488" s="132"/>
      <c r="AC1488" s="104"/>
      <c r="AD1488" s="104"/>
      <c r="AE1488" s="132"/>
      <c r="AF1488" s="133"/>
      <c r="AG1488" s="132"/>
      <c r="AH1488" s="132"/>
      <c r="AI1488" s="133"/>
      <c r="AJ1488" s="132"/>
      <c r="AK1488" s="104"/>
      <c r="AL1488" s="104"/>
      <c r="AM1488" s="104"/>
      <c r="AN1488" s="132"/>
      <c r="AO1488" s="104"/>
      <c r="AP1488" s="104"/>
      <c r="AQ1488" s="104"/>
      <c r="AR1488" s="104"/>
      <c r="AS1488" s="104"/>
      <c r="AT1488" s="104"/>
      <c r="AU1488" s="104"/>
      <c r="AV1488" s="126"/>
      <c r="AW1488" s="104"/>
      <c r="AX1488" s="134"/>
      <c r="AY1488" s="134"/>
      <c r="AZ1488" s="134"/>
    </row>
    <row r="1489">
      <c r="B1489" s="135"/>
      <c r="D1489" s="38"/>
      <c r="E1489" s="83"/>
      <c r="F1489" s="70"/>
      <c r="G1489" s="71"/>
      <c r="H1489" s="72"/>
      <c r="I1489" s="72"/>
      <c r="J1489" s="72"/>
      <c r="K1489" s="72"/>
      <c r="L1489" s="72"/>
      <c r="M1489" s="72"/>
      <c r="N1489" s="73"/>
      <c r="O1489" s="73"/>
      <c r="P1489" s="73"/>
      <c r="Q1489" s="72"/>
      <c r="R1489" s="128"/>
      <c r="S1489" s="129"/>
      <c r="T1489" s="130"/>
      <c r="U1489" s="129"/>
      <c r="V1489" s="95"/>
      <c r="W1489" s="95"/>
      <c r="X1489" s="131"/>
      <c r="Y1489" s="132"/>
      <c r="Z1489" s="132"/>
      <c r="AA1489" s="95"/>
      <c r="AB1489" s="132"/>
      <c r="AC1489" s="104"/>
      <c r="AD1489" s="104"/>
      <c r="AE1489" s="132"/>
      <c r="AF1489" s="133"/>
      <c r="AG1489" s="132"/>
      <c r="AH1489" s="132"/>
      <c r="AI1489" s="133"/>
      <c r="AJ1489" s="132"/>
      <c r="AK1489" s="104"/>
      <c r="AL1489" s="104"/>
      <c r="AM1489" s="104"/>
      <c r="AN1489" s="132"/>
      <c r="AO1489" s="104"/>
      <c r="AP1489" s="104"/>
      <c r="AQ1489" s="104"/>
      <c r="AR1489" s="104"/>
      <c r="AS1489" s="104"/>
      <c r="AT1489" s="104"/>
      <c r="AU1489" s="104"/>
      <c r="AV1489" s="126"/>
      <c r="AW1489" s="104"/>
      <c r="AX1489" s="134"/>
      <c r="AY1489" s="134"/>
      <c r="AZ1489" s="134"/>
    </row>
    <row r="1490">
      <c r="B1490" s="135"/>
      <c r="D1490" s="38"/>
      <c r="E1490" s="83"/>
      <c r="F1490" s="70"/>
      <c r="G1490" s="71"/>
      <c r="H1490" s="72"/>
      <c r="I1490" s="72"/>
      <c r="J1490" s="72"/>
      <c r="K1490" s="72"/>
      <c r="L1490" s="72"/>
      <c r="M1490" s="72"/>
      <c r="N1490" s="73"/>
      <c r="O1490" s="73"/>
      <c r="P1490" s="73"/>
      <c r="Q1490" s="72"/>
      <c r="R1490" s="128"/>
      <c r="S1490" s="129"/>
      <c r="T1490" s="130"/>
      <c r="U1490" s="129"/>
      <c r="V1490" s="95"/>
      <c r="W1490" s="95"/>
      <c r="X1490" s="131"/>
      <c r="Y1490" s="132"/>
      <c r="Z1490" s="132"/>
      <c r="AA1490" s="95"/>
      <c r="AB1490" s="132"/>
      <c r="AC1490" s="104"/>
      <c r="AD1490" s="104"/>
      <c r="AE1490" s="132"/>
      <c r="AF1490" s="133"/>
      <c r="AG1490" s="132"/>
      <c r="AH1490" s="132"/>
      <c r="AI1490" s="133"/>
      <c r="AJ1490" s="132"/>
      <c r="AK1490" s="104"/>
      <c r="AL1490" s="104"/>
      <c r="AM1490" s="104"/>
      <c r="AN1490" s="132"/>
      <c r="AO1490" s="104"/>
      <c r="AP1490" s="104"/>
      <c r="AQ1490" s="104"/>
      <c r="AR1490" s="104"/>
      <c r="AS1490" s="104"/>
      <c r="AT1490" s="104"/>
      <c r="AU1490" s="104"/>
      <c r="AV1490" s="126"/>
      <c r="AW1490" s="104"/>
      <c r="AX1490" s="134"/>
      <c r="AY1490" s="134"/>
      <c r="AZ1490" s="134"/>
    </row>
    <row r="1491">
      <c r="B1491" s="135"/>
      <c r="D1491" s="38"/>
      <c r="E1491" s="83"/>
      <c r="F1491" s="70"/>
      <c r="G1491" s="71"/>
      <c r="H1491" s="72"/>
      <c r="I1491" s="72"/>
      <c r="J1491" s="72"/>
      <c r="K1491" s="72"/>
      <c r="L1491" s="72"/>
      <c r="M1491" s="72"/>
      <c r="N1491" s="73"/>
      <c r="O1491" s="73"/>
      <c r="P1491" s="73"/>
      <c r="Q1491" s="72"/>
      <c r="R1491" s="128"/>
      <c r="S1491" s="129"/>
      <c r="T1491" s="130"/>
      <c r="U1491" s="129"/>
      <c r="V1491" s="95"/>
      <c r="W1491" s="95"/>
      <c r="X1491" s="131"/>
      <c r="Y1491" s="132"/>
      <c r="Z1491" s="132"/>
      <c r="AA1491" s="95"/>
      <c r="AB1491" s="132"/>
      <c r="AC1491" s="104"/>
      <c r="AD1491" s="104"/>
      <c r="AE1491" s="132"/>
      <c r="AF1491" s="133"/>
      <c r="AG1491" s="132"/>
      <c r="AH1491" s="132"/>
      <c r="AI1491" s="133"/>
      <c r="AJ1491" s="132"/>
      <c r="AK1491" s="104"/>
      <c r="AL1491" s="104"/>
      <c r="AM1491" s="104"/>
      <c r="AN1491" s="132"/>
      <c r="AO1491" s="104"/>
      <c r="AP1491" s="104"/>
      <c r="AQ1491" s="104"/>
      <c r="AR1491" s="104"/>
      <c r="AS1491" s="104"/>
      <c r="AT1491" s="104"/>
      <c r="AU1491" s="104"/>
      <c r="AV1491" s="126"/>
      <c r="AW1491" s="104"/>
      <c r="AX1491" s="134"/>
      <c r="AY1491" s="134"/>
      <c r="AZ1491" s="134"/>
    </row>
    <row r="1492">
      <c r="B1492" s="135"/>
      <c r="D1492" s="38"/>
      <c r="E1492" s="83"/>
      <c r="F1492" s="70"/>
      <c r="G1492" s="71"/>
      <c r="H1492" s="72"/>
      <c r="I1492" s="72"/>
      <c r="J1492" s="72"/>
      <c r="K1492" s="72"/>
      <c r="L1492" s="72"/>
      <c r="M1492" s="72"/>
      <c r="N1492" s="73"/>
      <c r="O1492" s="73"/>
      <c r="P1492" s="73"/>
      <c r="Q1492" s="72"/>
      <c r="R1492" s="128"/>
      <c r="S1492" s="129"/>
      <c r="T1492" s="130"/>
      <c r="U1492" s="129"/>
      <c r="V1492" s="95"/>
      <c r="W1492" s="95"/>
      <c r="X1492" s="131"/>
      <c r="Y1492" s="132"/>
      <c r="Z1492" s="132"/>
      <c r="AA1492" s="95"/>
      <c r="AB1492" s="132"/>
      <c r="AC1492" s="104"/>
      <c r="AD1492" s="104"/>
      <c r="AE1492" s="132"/>
      <c r="AF1492" s="133"/>
      <c r="AG1492" s="132"/>
      <c r="AH1492" s="132"/>
      <c r="AI1492" s="133"/>
      <c r="AJ1492" s="132"/>
      <c r="AK1492" s="104"/>
      <c r="AL1492" s="104"/>
      <c r="AM1492" s="104"/>
      <c r="AN1492" s="132"/>
      <c r="AO1492" s="104"/>
      <c r="AP1492" s="104"/>
      <c r="AQ1492" s="104"/>
      <c r="AR1492" s="104"/>
      <c r="AS1492" s="104"/>
      <c r="AT1492" s="104"/>
      <c r="AU1492" s="104"/>
      <c r="AV1492" s="126"/>
      <c r="AW1492" s="104"/>
      <c r="AX1492" s="134"/>
      <c r="AY1492" s="134"/>
      <c r="AZ1492" s="134"/>
    </row>
    <row r="1493">
      <c r="B1493" s="135"/>
      <c r="D1493" s="38"/>
      <c r="E1493" s="83"/>
      <c r="F1493" s="70"/>
      <c r="G1493" s="71"/>
      <c r="H1493" s="72"/>
      <c r="I1493" s="72"/>
      <c r="J1493" s="72"/>
      <c r="K1493" s="72"/>
      <c r="L1493" s="72"/>
      <c r="M1493" s="72"/>
      <c r="N1493" s="73"/>
      <c r="O1493" s="73"/>
      <c r="P1493" s="73"/>
      <c r="Q1493" s="72"/>
      <c r="R1493" s="128"/>
      <c r="S1493" s="129"/>
      <c r="T1493" s="130"/>
      <c r="U1493" s="129"/>
      <c r="V1493" s="95"/>
      <c r="W1493" s="95"/>
      <c r="X1493" s="131"/>
      <c r="Y1493" s="132"/>
      <c r="Z1493" s="132"/>
      <c r="AA1493" s="95"/>
      <c r="AB1493" s="132"/>
      <c r="AC1493" s="104"/>
      <c r="AD1493" s="104"/>
      <c r="AE1493" s="132"/>
      <c r="AF1493" s="133"/>
      <c r="AG1493" s="132"/>
      <c r="AH1493" s="132"/>
      <c r="AI1493" s="133"/>
      <c r="AJ1493" s="132"/>
      <c r="AK1493" s="104"/>
      <c r="AL1493" s="104"/>
      <c r="AM1493" s="104"/>
      <c r="AN1493" s="132"/>
      <c r="AO1493" s="104"/>
      <c r="AP1493" s="104"/>
      <c r="AQ1493" s="104"/>
      <c r="AR1493" s="104"/>
      <c r="AS1493" s="104"/>
      <c r="AT1493" s="104"/>
      <c r="AU1493" s="104"/>
      <c r="AV1493" s="126"/>
      <c r="AW1493" s="104"/>
      <c r="AX1493" s="134"/>
      <c r="AY1493" s="134"/>
      <c r="AZ1493" s="134"/>
    </row>
    <row r="1494">
      <c r="B1494" s="135"/>
      <c r="D1494" s="38"/>
      <c r="E1494" s="83"/>
      <c r="F1494" s="70"/>
      <c r="G1494" s="71"/>
      <c r="H1494" s="72"/>
      <c r="I1494" s="72"/>
      <c r="J1494" s="72"/>
      <c r="K1494" s="72"/>
      <c r="L1494" s="72"/>
      <c r="M1494" s="72"/>
      <c r="N1494" s="73"/>
      <c r="O1494" s="73"/>
      <c r="P1494" s="73"/>
      <c r="Q1494" s="72"/>
      <c r="R1494" s="128"/>
      <c r="S1494" s="129"/>
      <c r="T1494" s="130"/>
      <c r="U1494" s="129"/>
      <c r="V1494" s="95"/>
      <c r="W1494" s="95"/>
      <c r="X1494" s="131"/>
      <c r="Y1494" s="132"/>
      <c r="Z1494" s="132"/>
      <c r="AA1494" s="95"/>
      <c r="AB1494" s="132"/>
      <c r="AC1494" s="104"/>
      <c r="AD1494" s="104"/>
      <c r="AE1494" s="132"/>
      <c r="AF1494" s="133"/>
      <c r="AG1494" s="132"/>
      <c r="AH1494" s="132"/>
      <c r="AI1494" s="133"/>
      <c r="AJ1494" s="132"/>
      <c r="AK1494" s="104"/>
      <c r="AL1494" s="104"/>
      <c r="AM1494" s="104"/>
      <c r="AN1494" s="132"/>
      <c r="AO1494" s="104"/>
      <c r="AP1494" s="104"/>
      <c r="AQ1494" s="104"/>
      <c r="AR1494" s="104"/>
      <c r="AS1494" s="104"/>
      <c r="AT1494" s="104"/>
      <c r="AU1494" s="104"/>
      <c r="AV1494" s="126"/>
      <c r="AW1494" s="104"/>
      <c r="AX1494" s="134"/>
      <c r="AY1494" s="134"/>
      <c r="AZ1494" s="134"/>
    </row>
    <row r="1495">
      <c r="B1495" s="135"/>
      <c r="D1495" s="38"/>
      <c r="E1495" s="83"/>
      <c r="F1495" s="70"/>
      <c r="G1495" s="71"/>
      <c r="H1495" s="72"/>
      <c r="I1495" s="72"/>
      <c r="J1495" s="72"/>
      <c r="K1495" s="72"/>
      <c r="L1495" s="72"/>
      <c r="M1495" s="72"/>
      <c r="N1495" s="73"/>
      <c r="O1495" s="73"/>
      <c r="P1495" s="73"/>
      <c r="Q1495" s="72"/>
      <c r="R1495" s="128"/>
      <c r="S1495" s="129"/>
      <c r="T1495" s="130"/>
      <c r="U1495" s="129"/>
      <c r="V1495" s="95"/>
      <c r="W1495" s="95"/>
      <c r="X1495" s="131"/>
      <c r="Y1495" s="132"/>
      <c r="Z1495" s="132"/>
      <c r="AA1495" s="95"/>
      <c r="AB1495" s="132"/>
      <c r="AC1495" s="104"/>
      <c r="AD1495" s="104"/>
      <c r="AE1495" s="132"/>
      <c r="AF1495" s="133"/>
      <c r="AG1495" s="132"/>
      <c r="AH1495" s="132"/>
      <c r="AI1495" s="133"/>
      <c r="AJ1495" s="132"/>
      <c r="AK1495" s="104"/>
      <c r="AL1495" s="104"/>
      <c r="AM1495" s="104"/>
      <c r="AN1495" s="132"/>
      <c r="AO1495" s="104"/>
      <c r="AP1495" s="104"/>
      <c r="AQ1495" s="104"/>
      <c r="AR1495" s="104"/>
      <c r="AS1495" s="104"/>
      <c r="AT1495" s="104"/>
      <c r="AU1495" s="104"/>
      <c r="AV1495" s="126"/>
      <c r="AW1495" s="104"/>
      <c r="AX1495" s="134"/>
      <c r="AY1495" s="134"/>
      <c r="AZ1495" s="134"/>
    </row>
    <row r="1496">
      <c r="B1496" s="135"/>
      <c r="D1496" s="38"/>
      <c r="E1496" s="83"/>
      <c r="F1496" s="70"/>
      <c r="G1496" s="71"/>
      <c r="H1496" s="72"/>
      <c r="I1496" s="72"/>
      <c r="J1496" s="72"/>
      <c r="K1496" s="72"/>
      <c r="L1496" s="72"/>
      <c r="M1496" s="72"/>
      <c r="N1496" s="73"/>
      <c r="O1496" s="73"/>
      <c r="P1496" s="73"/>
      <c r="Q1496" s="72"/>
      <c r="R1496" s="128"/>
      <c r="S1496" s="129"/>
      <c r="T1496" s="130"/>
      <c r="U1496" s="129"/>
      <c r="V1496" s="95"/>
      <c r="W1496" s="95"/>
      <c r="X1496" s="131"/>
      <c r="Y1496" s="132"/>
      <c r="Z1496" s="132"/>
      <c r="AA1496" s="95"/>
      <c r="AB1496" s="132"/>
      <c r="AC1496" s="104"/>
      <c r="AD1496" s="104"/>
      <c r="AE1496" s="132"/>
      <c r="AF1496" s="133"/>
      <c r="AG1496" s="132"/>
      <c r="AH1496" s="132"/>
      <c r="AI1496" s="133"/>
      <c r="AJ1496" s="132"/>
      <c r="AK1496" s="104"/>
      <c r="AL1496" s="104"/>
      <c r="AM1496" s="104"/>
      <c r="AN1496" s="132"/>
      <c r="AO1496" s="104"/>
      <c r="AP1496" s="104"/>
      <c r="AQ1496" s="104"/>
      <c r="AR1496" s="104"/>
      <c r="AS1496" s="104"/>
      <c r="AT1496" s="104"/>
      <c r="AU1496" s="104"/>
      <c r="AV1496" s="126"/>
      <c r="AW1496" s="104"/>
      <c r="AX1496" s="134"/>
      <c r="AY1496" s="134"/>
      <c r="AZ1496" s="134"/>
    </row>
    <row r="1497">
      <c r="B1497" s="135"/>
      <c r="D1497" s="38"/>
      <c r="E1497" s="83"/>
      <c r="F1497" s="70"/>
      <c r="G1497" s="71"/>
      <c r="H1497" s="72"/>
      <c r="I1497" s="72"/>
      <c r="J1497" s="72"/>
      <c r="K1497" s="72"/>
      <c r="L1497" s="72"/>
      <c r="M1497" s="72"/>
      <c r="N1497" s="73"/>
      <c r="O1497" s="73"/>
      <c r="P1497" s="73"/>
      <c r="Q1497" s="72"/>
      <c r="R1497" s="128"/>
      <c r="S1497" s="129"/>
      <c r="T1497" s="130"/>
      <c r="U1497" s="129"/>
      <c r="V1497" s="95"/>
      <c r="W1497" s="95"/>
      <c r="X1497" s="131"/>
      <c r="Y1497" s="132"/>
      <c r="Z1497" s="132"/>
      <c r="AA1497" s="95"/>
      <c r="AB1497" s="132"/>
      <c r="AC1497" s="104"/>
      <c r="AD1497" s="104"/>
      <c r="AE1497" s="132"/>
      <c r="AF1497" s="133"/>
      <c r="AG1497" s="132"/>
      <c r="AH1497" s="132"/>
      <c r="AI1497" s="133"/>
      <c r="AJ1497" s="132"/>
      <c r="AK1497" s="104"/>
      <c r="AL1497" s="104"/>
      <c r="AM1497" s="104"/>
      <c r="AN1497" s="132"/>
      <c r="AO1497" s="104"/>
      <c r="AP1497" s="104"/>
      <c r="AQ1497" s="104"/>
      <c r="AR1497" s="104"/>
      <c r="AS1497" s="104"/>
      <c r="AT1497" s="104"/>
      <c r="AU1497" s="104"/>
      <c r="AV1497" s="126"/>
      <c r="AW1497" s="104"/>
      <c r="AX1497" s="134"/>
      <c r="AY1497" s="134"/>
      <c r="AZ1497" s="134"/>
    </row>
    <row r="1498">
      <c r="B1498" s="135"/>
      <c r="D1498" s="38"/>
      <c r="E1498" s="83"/>
      <c r="F1498" s="70"/>
      <c r="G1498" s="71"/>
      <c r="H1498" s="72"/>
      <c r="I1498" s="72"/>
      <c r="J1498" s="72"/>
      <c r="K1498" s="72"/>
      <c r="L1498" s="72"/>
      <c r="M1498" s="72"/>
      <c r="N1498" s="73"/>
      <c r="O1498" s="73"/>
      <c r="P1498" s="73"/>
      <c r="Q1498" s="72"/>
      <c r="R1498" s="128"/>
      <c r="S1498" s="129"/>
      <c r="T1498" s="130"/>
      <c r="U1498" s="129"/>
      <c r="V1498" s="95"/>
      <c r="W1498" s="95"/>
      <c r="X1498" s="131"/>
      <c r="Y1498" s="132"/>
      <c r="Z1498" s="132"/>
      <c r="AA1498" s="95"/>
      <c r="AB1498" s="132"/>
      <c r="AC1498" s="104"/>
      <c r="AD1498" s="104"/>
      <c r="AE1498" s="132"/>
      <c r="AF1498" s="133"/>
      <c r="AG1498" s="132"/>
      <c r="AH1498" s="132"/>
      <c r="AI1498" s="133"/>
      <c r="AJ1498" s="132"/>
      <c r="AK1498" s="104"/>
      <c r="AL1498" s="104"/>
      <c r="AM1498" s="104"/>
      <c r="AN1498" s="132"/>
      <c r="AO1498" s="104"/>
      <c r="AP1498" s="104"/>
      <c r="AQ1498" s="104"/>
      <c r="AR1498" s="104"/>
      <c r="AS1498" s="104"/>
      <c r="AT1498" s="104"/>
      <c r="AU1498" s="104"/>
      <c r="AV1498" s="126"/>
      <c r="AW1498" s="104"/>
      <c r="AX1498" s="134"/>
      <c r="AY1498" s="134"/>
      <c r="AZ1498" s="134"/>
    </row>
    <row r="1499">
      <c r="B1499" s="135"/>
      <c r="D1499" s="38"/>
      <c r="E1499" s="83"/>
      <c r="F1499" s="70"/>
      <c r="G1499" s="71"/>
      <c r="H1499" s="72"/>
      <c r="I1499" s="72"/>
      <c r="J1499" s="72"/>
      <c r="K1499" s="72"/>
      <c r="L1499" s="72"/>
      <c r="M1499" s="72"/>
      <c r="N1499" s="73"/>
      <c r="O1499" s="73"/>
      <c r="P1499" s="73"/>
      <c r="Q1499" s="72"/>
      <c r="R1499" s="128"/>
      <c r="S1499" s="129"/>
      <c r="T1499" s="130"/>
      <c r="U1499" s="129"/>
      <c r="V1499" s="95"/>
      <c r="W1499" s="95"/>
      <c r="X1499" s="131"/>
      <c r="Y1499" s="132"/>
      <c r="Z1499" s="132"/>
      <c r="AA1499" s="95"/>
      <c r="AB1499" s="132"/>
      <c r="AC1499" s="104"/>
      <c r="AD1499" s="104"/>
      <c r="AE1499" s="132"/>
      <c r="AF1499" s="133"/>
      <c r="AG1499" s="132"/>
      <c r="AH1499" s="132"/>
      <c r="AI1499" s="133"/>
      <c r="AJ1499" s="132"/>
      <c r="AK1499" s="104"/>
      <c r="AL1499" s="104"/>
      <c r="AM1499" s="104"/>
      <c r="AN1499" s="132"/>
      <c r="AO1499" s="104"/>
      <c r="AP1499" s="104"/>
      <c r="AQ1499" s="104"/>
      <c r="AR1499" s="104"/>
      <c r="AS1499" s="104"/>
      <c r="AT1499" s="104"/>
      <c r="AU1499" s="104"/>
      <c r="AV1499" s="126"/>
      <c r="AW1499" s="104"/>
      <c r="AX1499" s="134"/>
      <c r="AY1499" s="134"/>
      <c r="AZ1499" s="134"/>
    </row>
    <row r="1500">
      <c r="B1500" s="135"/>
      <c r="D1500" s="38"/>
      <c r="E1500" s="83"/>
      <c r="F1500" s="70"/>
      <c r="G1500" s="71"/>
      <c r="H1500" s="72"/>
      <c r="I1500" s="72"/>
      <c r="J1500" s="72"/>
      <c r="K1500" s="72"/>
      <c r="L1500" s="72"/>
      <c r="M1500" s="72"/>
      <c r="N1500" s="73"/>
      <c r="O1500" s="73"/>
      <c r="P1500" s="73"/>
      <c r="Q1500" s="72"/>
      <c r="R1500" s="128"/>
      <c r="S1500" s="129"/>
      <c r="T1500" s="130"/>
      <c r="U1500" s="129"/>
      <c r="V1500" s="95"/>
      <c r="W1500" s="95"/>
      <c r="X1500" s="131"/>
      <c r="Y1500" s="132"/>
      <c r="Z1500" s="132"/>
      <c r="AA1500" s="95"/>
      <c r="AB1500" s="132"/>
      <c r="AC1500" s="104"/>
      <c r="AD1500" s="104"/>
      <c r="AE1500" s="132"/>
      <c r="AF1500" s="133"/>
      <c r="AG1500" s="132"/>
      <c r="AH1500" s="132"/>
      <c r="AI1500" s="133"/>
      <c r="AJ1500" s="132"/>
      <c r="AK1500" s="104"/>
      <c r="AL1500" s="104"/>
      <c r="AM1500" s="104"/>
      <c r="AN1500" s="132"/>
      <c r="AO1500" s="104"/>
      <c r="AP1500" s="104"/>
      <c r="AQ1500" s="104"/>
      <c r="AR1500" s="104"/>
      <c r="AS1500" s="104"/>
      <c r="AT1500" s="104"/>
      <c r="AU1500" s="104"/>
      <c r="AV1500" s="126"/>
      <c r="AW1500" s="104"/>
      <c r="AX1500" s="134"/>
      <c r="AY1500" s="134"/>
      <c r="AZ1500" s="134"/>
    </row>
    <row r="1501">
      <c r="B1501" s="135"/>
      <c r="D1501" s="38"/>
      <c r="E1501" s="83"/>
      <c r="F1501" s="70"/>
      <c r="G1501" s="71"/>
      <c r="H1501" s="72"/>
      <c r="I1501" s="72"/>
      <c r="J1501" s="72"/>
      <c r="K1501" s="72"/>
      <c r="L1501" s="72"/>
      <c r="M1501" s="72"/>
      <c r="N1501" s="73"/>
      <c r="O1501" s="73"/>
      <c r="P1501" s="73"/>
      <c r="Q1501" s="72"/>
      <c r="R1501" s="128"/>
      <c r="S1501" s="129"/>
      <c r="T1501" s="130"/>
      <c r="U1501" s="129"/>
      <c r="V1501" s="95"/>
      <c r="W1501" s="95"/>
      <c r="X1501" s="131"/>
      <c r="Y1501" s="132"/>
      <c r="Z1501" s="132"/>
      <c r="AA1501" s="95"/>
      <c r="AB1501" s="132"/>
      <c r="AC1501" s="104"/>
      <c r="AD1501" s="104"/>
      <c r="AE1501" s="132"/>
      <c r="AF1501" s="133"/>
      <c r="AG1501" s="132"/>
      <c r="AH1501" s="132"/>
      <c r="AI1501" s="133"/>
      <c r="AJ1501" s="132"/>
      <c r="AK1501" s="104"/>
      <c r="AL1501" s="104"/>
      <c r="AM1501" s="104"/>
      <c r="AN1501" s="132"/>
      <c r="AO1501" s="104"/>
      <c r="AP1501" s="104"/>
      <c r="AQ1501" s="104"/>
      <c r="AR1501" s="104"/>
      <c r="AS1501" s="104"/>
      <c r="AT1501" s="104"/>
      <c r="AU1501" s="104"/>
      <c r="AV1501" s="126"/>
      <c r="AW1501" s="104"/>
      <c r="AX1501" s="134"/>
      <c r="AY1501" s="134"/>
      <c r="AZ1501" s="134"/>
    </row>
    <row r="1502">
      <c r="B1502" s="135"/>
      <c r="D1502" s="38"/>
      <c r="E1502" s="83"/>
      <c r="F1502" s="70"/>
      <c r="G1502" s="71"/>
      <c r="H1502" s="72"/>
      <c r="I1502" s="72"/>
      <c r="J1502" s="72"/>
      <c r="K1502" s="72"/>
      <c r="L1502" s="72"/>
      <c r="M1502" s="72"/>
      <c r="N1502" s="73"/>
      <c r="O1502" s="73"/>
      <c r="P1502" s="73"/>
      <c r="Q1502" s="72"/>
      <c r="R1502" s="128"/>
      <c r="S1502" s="129"/>
      <c r="T1502" s="130"/>
      <c r="U1502" s="129"/>
      <c r="V1502" s="95"/>
      <c r="W1502" s="95"/>
      <c r="X1502" s="131"/>
      <c r="Y1502" s="132"/>
      <c r="Z1502" s="132"/>
      <c r="AA1502" s="95"/>
      <c r="AB1502" s="132"/>
      <c r="AC1502" s="104"/>
      <c r="AD1502" s="104"/>
      <c r="AE1502" s="132"/>
      <c r="AF1502" s="133"/>
      <c r="AG1502" s="132"/>
      <c r="AH1502" s="132"/>
      <c r="AI1502" s="133"/>
      <c r="AJ1502" s="132"/>
      <c r="AK1502" s="104"/>
      <c r="AL1502" s="104"/>
      <c r="AM1502" s="104"/>
      <c r="AN1502" s="132"/>
      <c r="AO1502" s="104"/>
      <c r="AP1502" s="104"/>
      <c r="AQ1502" s="104"/>
      <c r="AR1502" s="104"/>
      <c r="AS1502" s="104"/>
      <c r="AT1502" s="104"/>
      <c r="AU1502" s="104"/>
      <c r="AV1502" s="126"/>
      <c r="AW1502" s="104"/>
      <c r="AX1502" s="134"/>
      <c r="AY1502" s="134"/>
      <c r="AZ1502" s="134"/>
    </row>
    <row r="1503">
      <c r="B1503" s="135"/>
      <c r="D1503" s="38"/>
      <c r="E1503" s="83"/>
      <c r="F1503" s="70"/>
      <c r="G1503" s="71"/>
      <c r="H1503" s="72"/>
      <c r="I1503" s="72"/>
      <c r="J1503" s="72"/>
      <c r="K1503" s="72"/>
      <c r="L1503" s="72"/>
      <c r="M1503" s="72"/>
      <c r="N1503" s="73"/>
      <c r="O1503" s="73"/>
      <c r="P1503" s="73"/>
      <c r="Q1503" s="72"/>
      <c r="R1503" s="128"/>
      <c r="S1503" s="129"/>
      <c r="T1503" s="130"/>
      <c r="U1503" s="129"/>
      <c r="V1503" s="95"/>
      <c r="W1503" s="95"/>
      <c r="X1503" s="131"/>
      <c r="Y1503" s="132"/>
      <c r="Z1503" s="132"/>
      <c r="AA1503" s="95"/>
      <c r="AB1503" s="132"/>
      <c r="AC1503" s="104"/>
      <c r="AD1503" s="104"/>
      <c r="AE1503" s="132"/>
      <c r="AF1503" s="133"/>
      <c r="AG1503" s="132"/>
      <c r="AH1503" s="132"/>
      <c r="AI1503" s="133"/>
      <c r="AJ1503" s="132"/>
      <c r="AK1503" s="104"/>
      <c r="AL1503" s="104"/>
      <c r="AM1503" s="104"/>
      <c r="AN1503" s="132"/>
      <c r="AO1503" s="104"/>
      <c r="AP1503" s="104"/>
      <c r="AQ1503" s="104"/>
      <c r="AR1503" s="104"/>
      <c r="AS1503" s="104"/>
      <c r="AT1503" s="104"/>
      <c r="AU1503" s="104"/>
      <c r="AV1503" s="126"/>
      <c r="AW1503" s="104"/>
      <c r="AX1503" s="134"/>
      <c r="AY1503" s="134"/>
      <c r="AZ1503" s="134"/>
    </row>
    <row r="1504">
      <c r="B1504" s="135"/>
      <c r="D1504" s="38"/>
      <c r="E1504" s="83"/>
      <c r="F1504" s="70"/>
      <c r="G1504" s="71"/>
      <c r="H1504" s="72"/>
      <c r="I1504" s="72"/>
      <c r="J1504" s="72"/>
      <c r="K1504" s="72"/>
      <c r="L1504" s="72"/>
      <c r="M1504" s="72"/>
      <c r="N1504" s="73"/>
      <c r="O1504" s="73"/>
      <c r="P1504" s="73"/>
      <c r="Q1504" s="72"/>
      <c r="R1504" s="128"/>
      <c r="S1504" s="129"/>
      <c r="T1504" s="130"/>
      <c r="U1504" s="129"/>
      <c r="V1504" s="95"/>
      <c r="W1504" s="95"/>
      <c r="X1504" s="131"/>
      <c r="Y1504" s="132"/>
      <c r="Z1504" s="132"/>
      <c r="AA1504" s="95"/>
      <c r="AB1504" s="132"/>
      <c r="AC1504" s="104"/>
      <c r="AD1504" s="104"/>
      <c r="AE1504" s="132"/>
      <c r="AF1504" s="133"/>
      <c r="AG1504" s="132"/>
      <c r="AH1504" s="132"/>
      <c r="AI1504" s="133"/>
      <c r="AJ1504" s="132"/>
      <c r="AK1504" s="104"/>
      <c r="AL1504" s="104"/>
      <c r="AM1504" s="104"/>
      <c r="AN1504" s="132"/>
      <c r="AO1504" s="104"/>
      <c r="AP1504" s="104"/>
      <c r="AQ1504" s="104"/>
      <c r="AR1504" s="104"/>
      <c r="AS1504" s="104"/>
      <c r="AT1504" s="104"/>
      <c r="AU1504" s="104"/>
      <c r="AV1504" s="126"/>
      <c r="AW1504" s="104"/>
      <c r="AX1504" s="134"/>
      <c r="AY1504" s="134"/>
      <c r="AZ1504" s="134"/>
    </row>
    <row r="1505">
      <c r="B1505" s="135"/>
      <c r="D1505" s="38"/>
      <c r="E1505" s="83"/>
      <c r="F1505" s="70"/>
      <c r="G1505" s="71"/>
      <c r="H1505" s="72"/>
      <c r="I1505" s="72"/>
      <c r="J1505" s="72"/>
      <c r="K1505" s="72"/>
      <c r="L1505" s="72"/>
      <c r="M1505" s="72"/>
      <c r="N1505" s="73"/>
      <c r="O1505" s="73"/>
      <c r="P1505" s="73"/>
      <c r="Q1505" s="72"/>
      <c r="R1505" s="128"/>
      <c r="S1505" s="129"/>
      <c r="T1505" s="130"/>
      <c r="U1505" s="129"/>
      <c r="V1505" s="95"/>
      <c r="W1505" s="95"/>
      <c r="X1505" s="131"/>
      <c r="Y1505" s="132"/>
      <c r="Z1505" s="132"/>
      <c r="AA1505" s="95"/>
      <c r="AB1505" s="132"/>
      <c r="AC1505" s="104"/>
      <c r="AD1505" s="104"/>
      <c r="AE1505" s="132"/>
      <c r="AF1505" s="133"/>
      <c r="AG1505" s="132"/>
      <c r="AH1505" s="132"/>
      <c r="AI1505" s="133"/>
      <c r="AJ1505" s="132"/>
      <c r="AK1505" s="104"/>
      <c r="AL1505" s="104"/>
      <c r="AM1505" s="104"/>
      <c r="AN1505" s="132"/>
      <c r="AO1505" s="104"/>
      <c r="AP1505" s="104"/>
      <c r="AQ1505" s="104"/>
      <c r="AR1505" s="104"/>
      <c r="AS1505" s="104"/>
      <c r="AT1505" s="104"/>
      <c r="AU1505" s="104"/>
      <c r="AV1505" s="126"/>
      <c r="AW1505" s="104"/>
      <c r="AX1505" s="134"/>
      <c r="AY1505" s="134"/>
      <c r="AZ1505" s="134"/>
    </row>
    <row r="1506">
      <c r="B1506" s="135"/>
      <c r="D1506" s="38"/>
      <c r="E1506" s="83"/>
      <c r="F1506" s="70"/>
      <c r="G1506" s="71"/>
      <c r="H1506" s="72"/>
      <c r="I1506" s="72"/>
      <c r="J1506" s="72"/>
      <c r="K1506" s="72"/>
      <c r="L1506" s="72"/>
      <c r="M1506" s="72"/>
      <c r="N1506" s="73"/>
      <c r="O1506" s="73"/>
      <c r="P1506" s="73"/>
      <c r="Q1506" s="72"/>
      <c r="R1506" s="128"/>
      <c r="S1506" s="129"/>
      <c r="T1506" s="130"/>
      <c r="U1506" s="129"/>
      <c r="V1506" s="95"/>
      <c r="W1506" s="95"/>
      <c r="X1506" s="131"/>
      <c r="Y1506" s="132"/>
      <c r="Z1506" s="132"/>
      <c r="AA1506" s="95"/>
      <c r="AB1506" s="132"/>
      <c r="AC1506" s="104"/>
      <c r="AD1506" s="104"/>
      <c r="AE1506" s="132"/>
      <c r="AF1506" s="133"/>
      <c r="AG1506" s="132"/>
      <c r="AH1506" s="132"/>
      <c r="AI1506" s="133"/>
      <c r="AJ1506" s="132"/>
      <c r="AK1506" s="104"/>
      <c r="AL1506" s="104"/>
      <c r="AM1506" s="104"/>
      <c r="AN1506" s="132"/>
      <c r="AO1506" s="104"/>
      <c r="AP1506" s="104"/>
      <c r="AQ1506" s="104"/>
      <c r="AR1506" s="104"/>
      <c r="AS1506" s="104"/>
      <c r="AT1506" s="104"/>
      <c r="AU1506" s="104"/>
      <c r="AV1506" s="126"/>
      <c r="AW1506" s="104"/>
      <c r="AX1506" s="134"/>
      <c r="AY1506" s="134"/>
      <c r="AZ1506" s="134"/>
    </row>
    <row r="1507">
      <c r="B1507" s="135"/>
      <c r="D1507" s="38"/>
      <c r="E1507" s="83"/>
      <c r="F1507" s="70"/>
      <c r="G1507" s="71"/>
      <c r="H1507" s="72"/>
      <c r="I1507" s="72"/>
      <c r="J1507" s="72"/>
      <c r="K1507" s="72"/>
      <c r="L1507" s="72"/>
      <c r="M1507" s="72"/>
      <c r="N1507" s="73"/>
      <c r="O1507" s="73"/>
      <c r="P1507" s="73"/>
      <c r="Q1507" s="72"/>
      <c r="R1507" s="128"/>
      <c r="S1507" s="129"/>
      <c r="T1507" s="130"/>
      <c r="U1507" s="129"/>
      <c r="V1507" s="95"/>
      <c r="W1507" s="95"/>
      <c r="X1507" s="131"/>
      <c r="Y1507" s="132"/>
      <c r="Z1507" s="132"/>
      <c r="AA1507" s="95"/>
      <c r="AB1507" s="132"/>
      <c r="AC1507" s="104"/>
      <c r="AD1507" s="104"/>
      <c r="AE1507" s="132"/>
      <c r="AF1507" s="133"/>
      <c r="AG1507" s="132"/>
      <c r="AH1507" s="132"/>
      <c r="AI1507" s="133"/>
      <c r="AJ1507" s="132"/>
      <c r="AK1507" s="104"/>
      <c r="AL1507" s="104"/>
      <c r="AM1507" s="104"/>
      <c r="AN1507" s="132"/>
      <c r="AO1507" s="104"/>
      <c r="AP1507" s="104"/>
      <c r="AQ1507" s="104"/>
      <c r="AR1507" s="104"/>
      <c r="AS1507" s="104"/>
      <c r="AT1507" s="104"/>
      <c r="AU1507" s="104"/>
      <c r="AV1507" s="126"/>
      <c r="AW1507" s="104"/>
      <c r="AX1507" s="134"/>
      <c r="AY1507" s="134"/>
      <c r="AZ1507" s="134"/>
    </row>
    <row r="1508">
      <c r="B1508" s="135"/>
      <c r="D1508" s="38"/>
      <c r="E1508" s="83"/>
      <c r="F1508" s="70"/>
      <c r="G1508" s="71"/>
      <c r="H1508" s="72"/>
      <c r="I1508" s="72"/>
      <c r="J1508" s="72"/>
      <c r="K1508" s="72"/>
      <c r="L1508" s="72"/>
      <c r="M1508" s="72"/>
      <c r="N1508" s="73"/>
      <c r="O1508" s="73"/>
      <c r="P1508" s="73"/>
      <c r="Q1508" s="72"/>
      <c r="R1508" s="128"/>
      <c r="S1508" s="129"/>
      <c r="T1508" s="130"/>
      <c r="U1508" s="129"/>
      <c r="V1508" s="95"/>
      <c r="W1508" s="95"/>
      <c r="X1508" s="131"/>
      <c r="Y1508" s="132"/>
      <c r="Z1508" s="132"/>
      <c r="AA1508" s="95"/>
      <c r="AB1508" s="132"/>
      <c r="AC1508" s="104"/>
      <c r="AD1508" s="104"/>
      <c r="AE1508" s="132"/>
      <c r="AF1508" s="133"/>
      <c r="AG1508" s="132"/>
      <c r="AH1508" s="132"/>
      <c r="AI1508" s="133"/>
      <c r="AJ1508" s="132"/>
      <c r="AK1508" s="104"/>
      <c r="AL1508" s="104"/>
      <c r="AM1508" s="104"/>
      <c r="AN1508" s="132"/>
      <c r="AO1508" s="104"/>
      <c r="AP1508" s="104"/>
      <c r="AQ1508" s="104"/>
      <c r="AR1508" s="104"/>
      <c r="AS1508" s="104"/>
      <c r="AT1508" s="104"/>
      <c r="AU1508" s="104"/>
      <c r="AV1508" s="126"/>
      <c r="AW1508" s="104"/>
      <c r="AX1508" s="134"/>
      <c r="AY1508" s="134"/>
      <c r="AZ1508" s="134"/>
    </row>
    <row r="1509">
      <c r="B1509" s="135"/>
      <c r="D1509" s="38"/>
      <c r="E1509" s="83"/>
      <c r="F1509" s="70"/>
      <c r="G1509" s="71"/>
      <c r="H1509" s="72"/>
      <c r="I1509" s="72"/>
      <c r="J1509" s="72"/>
      <c r="K1509" s="72"/>
      <c r="L1509" s="72"/>
      <c r="M1509" s="72"/>
      <c r="N1509" s="73"/>
      <c r="O1509" s="73"/>
      <c r="P1509" s="73"/>
      <c r="Q1509" s="72"/>
      <c r="R1509" s="128"/>
      <c r="S1509" s="129"/>
      <c r="T1509" s="130"/>
      <c r="U1509" s="129"/>
      <c r="V1509" s="95"/>
      <c r="W1509" s="95"/>
      <c r="X1509" s="131"/>
      <c r="Y1509" s="132"/>
      <c r="Z1509" s="132"/>
      <c r="AA1509" s="95"/>
      <c r="AB1509" s="132"/>
      <c r="AC1509" s="104"/>
      <c r="AD1509" s="104"/>
      <c r="AE1509" s="132"/>
      <c r="AF1509" s="133"/>
      <c r="AG1509" s="132"/>
      <c r="AH1509" s="132"/>
      <c r="AI1509" s="133"/>
      <c r="AJ1509" s="132"/>
      <c r="AK1509" s="104"/>
      <c r="AL1509" s="104"/>
      <c r="AM1509" s="104"/>
      <c r="AN1509" s="132"/>
      <c r="AO1509" s="104"/>
      <c r="AP1509" s="104"/>
      <c r="AQ1509" s="104"/>
      <c r="AR1509" s="104"/>
      <c r="AS1509" s="104"/>
      <c r="AT1509" s="104"/>
      <c r="AU1509" s="104"/>
      <c r="AV1509" s="126"/>
      <c r="AW1509" s="104"/>
      <c r="AX1509" s="134"/>
      <c r="AY1509" s="134"/>
      <c r="AZ1509" s="134"/>
    </row>
    <row r="1510">
      <c r="B1510" s="135"/>
      <c r="D1510" s="38"/>
      <c r="E1510" s="83"/>
      <c r="F1510" s="70"/>
      <c r="G1510" s="71"/>
      <c r="H1510" s="72"/>
      <c r="I1510" s="72"/>
      <c r="J1510" s="72"/>
      <c r="K1510" s="72"/>
      <c r="L1510" s="72"/>
      <c r="M1510" s="72"/>
      <c r="N1510" s="73"/>
      <c r="O1510" s="73"/>
      <c r="P1510" s="73"/>
      <c r="Q1510" s="72"/>
      <c r="R1510" s="128"/>
      <c r="S1510" s="129"/>
      <c r="T1510" s="130"/>
      <c r="U1510" s="129"/>
      <c r="V1510" s="95"/>
      <c r="W1510" s="95"/>
      <c r="X1510" s="131"/>
      <c r="Y1510" s="132"/>
      <c r="Z1510" s="132"/>
      <c r="AA1510" s="95"/>
      <c r="AB1510" s="132"/>
      <c r="AC1510" s="104"/>
      <c r="AD1510" s="104"/>
      <c r="AE1510" s="132"/>
      <c r="AF1510" s="133"/>
      <c r="AG1510" s="132"/>
      <c r="AH1510" s="132"/>
      <c r="AI1510" s="133"/>
      <c r="AJ1510" s="132"/>
      <c r="AK1510" s="104"/>
      <c r="AL1510" s="104"/>
      <c r="AM1510" s="104"/>
      <c r="AN1510" s="132"/>
      <c r="AO1510" s="104"/>
      <c r="AP1510" s="104"/>
      <c r="AQ1510" s="104"/>
      <c r="AR1510" s="104"/>
      <c r="AS1510" s="104"/>
      <c r="AT1510" s="104"/>
      <c r="AU1510" s="104"/>
      <c r="AV1510" s="126"/>
      <c r="AW1510" s="104"/>
      <c r="AX1510" s="134"/>
      <c r="AY1510" s="134"/>
      <c r="AZ1510" s="134"/>
    </row>
    <row r="1511">
      <c r="B1511" s="135"/>
      <c r="D1511" s="38"/>
      <c r="E1511" s="83"/>
      <c r="F1511" s="70"/>
      <c r="G1511" s="71"/>
      <c r="H1511" s="72"/>
      <c r="I1511" s="72"/>
      <c r="J1511" s="72"/>
      <c r="K1511" s="72"/>
      <c r="L1511" s="72"/>
      <c r="M1511" s="72"/>
      <c r="N1511" s="73"/>
      <c r="O1511" s="73"/>
      <c r="P1511" s="73"/>
      <c r="Q1511" s="72"/>
      <c r="R1511" s="128"/>
      <c r="S1511" s="129"/>
      <c r="T1511" s="130"/>
      <c r="U1511" s="129"/>
      <c r="V1511" s="95"/>
      <c r="W1511" s="95"/>
      <c r="X1511" s="131"/>
      <c r="Y1511" s="132"/>
      <c r="Z1511" s="132"/>
      <c r="AA1511" s="95"/>
      <c r="AB1511" s="132"/>
      <c r="AC1511" s="104"/>
      <c r="AD1511" s="104"/>
      <c r="AE1511" s="132"/>
      <c r="AF1511" s="133"/>
      <c r="AG1511" s="132"/>
      <c r="AH1511" s="132"/>
      <c r="AI1511" s="133"/>
      <c r="AJ1511" s="132"/>
      <c r="AK1511" s="104"/>
      <c r="AL1511" s="104"/>
      <c r="AM1511" s="104"/>
      <c r="AN1511" s="132"/>
      <c r="AO1511" s="104"/>
      <c r="AP1511" s="104"/>
      <c r="AQ1511" s="104"/>
      <c r="AR1511" s="104"/>
      <c r="AS1511" s="104"/>
      <c r="AT1511" s="104"/>
      <c r="AU1511" s="104"/>
      <c r="AV1511" s="126"/>
      <c r="AW1511" s="104"/>
      <c r="AX1511" s="134"/>
      <c r="AY1511" s="134"/>
      <c r="AZ1511" s="134"/>
    </row>
    <row r="1512">
      <c r="B1512" s="135"/>
      <c r="D1512" s="38"/>
      <c r="E1512" s="83"/>
      <c r="F1512" s="70"/>
      <c r="G1512" s="71"/>
      <c r="H1512" s="72"/>
      <c r="I1512" s="72"/>
      <c r="J1512" s="72"/>
      <c r="K1512" s="72"/>
      <c r="L1512" s="72"/>
      <c r="M1512" s="72"/>
      <c r="N1512" s="73"/>
      <c r="O1512" s="73"/>
      <c r="P1512" s="73"/>
      <c r="Q1512" s="72"/>
      <c r="R1512" s="128"/>
      <c r="S1512" s="129"/>
      <c r="T1512" s="130"/>
      <c r="U1512" s="129"/>
      <c r="V1512" s="95"/>
      <c r="W1512" s="95"/>
      <c r="X1512" s="131"/>
      <c r="Y1512" s="132"/>
      <c r="Z1512" s="132"/>
      <c r="AA1512" s="95"/>
      <c r="AB1512" s="132"/>
      <c r="AC1512" s="104"/>
      <c r="AD1512" s="104"/>
      <c r="AE1512" s="132"/>
      <c r="AF1512" s="133"/>
      <c r="AG1512" s="132"/>
      <c r="AH1512" s="132"/>
      <c r="AI1512" s="133"/>
      <c r="AJ1512" s="132"/>
      <c r="AK1512" s="104"/>
      <c r="AL1512" s="104"/>
      <c r="AM1512" s="104"/>
      <c r="AN1512" s="132"/>
      <c r="AO1512" s="104"/>
      <c r="AP1512" s="104"/>
      <c r="AQ1512" s="104"/>
      <c r="AR1512" s="104"/>
      <c r="AS1512" s="104"/>
      <c r="AT1512" s="104"/>
      <c r="AU1512" s="104"/>
      <c r="AV1512" s="126"/>
      <c r="AW1512" s="104"/>
      <c r="AX1512" s="134"/>
      <c r="AY1512" s="134"/>
      <c r="AZ1512" s="134"/>
    </row>
    <row r="1513">
      <c r="B1513" s="135"/>
      <c r="D1513" s="38"/>
      <c r="E1513" s="83"/>
      <c r="F1513" s="70"/>
      <c r="G1513" s="71"/>
      <c r="H1513" s="72"/>
      <c r="I1513" s="72"/>
      <c r="J1513" s="72"/>
      <c r="K1513" s="72"/>
      <c r="L1513" s="72"/>
      <c r="M1513" s="72"/>
      <c r="N1513" s="73"/>
      <c r="O1513" s="73"/>
      <c r="P1513" s="73"/>
      <c r="Q1513" s="72"/>
      <c r="R1513" s="128"/>
      <c r="S1513" s="129"/>
      <c r="T1513" s="130"/>
      <c r="U1513" s="129"/>
      <c r="V1513" s="95"/>
      <c r="W1513" s="95"/>
      <c r="X1513" s="131"/>
      <c r="Y1513" s="132"/>
      <c r="Z1513" s="132"/>
      <c r="AA1513" s="95"/>
      <c r="AB1513" s="132"/>
      <c r="AC1513" s="104"/>
      <c r="AD1513" s="104"/>
      <c r="AE1513" s="132"/>
      <c r="AF1513" s="133"/>
      <c r="AG1513" s="132"/>
      <c r="AH1513" s="132"/>
      <c r="AI1513" s="133"/>
      <c r="AJ1513" s="132"/>
      <c r="AK1513" s="104"/>
      <c r="AL1513" s="104"/>
      <c r="AM1513" s="104"/>
      <c r="AN1513" s="132"/>
      <c r="AO1513" s="104"/>
      <c r="AP1513" s="104"/>
      <c r="AQ1513" s="104"/>
      <c r="AR1513" s="104"/>
      <c r="AS1513" s="104"/>
      <c r="AT1513" s="104"/>
      <c r="AU1513" s="104"/>
      <c r="AV1513" s="126"/>
      <c r="AW1513" s="104"/>
      <c r="AX1513" s="134"/>
      <c r="AY1513" s="134"/>
      <c r="AZ1513" s="134"/>
    </row>
    <row r="1514">
      <c r="B1514" s="135"/>
      <c r="D1514" s="38"/>
      <c r="E1514" s="83"/>
      <c r="F1514" s="70"/>
      <c r="G1514" s="71"/>
      <c r="H1514" s="72"/>
      <c r="I1514" s="72"/>
      <c r="J1514" s="72"/>
      <c r="K1514" s="72"/>
      <c r="L1514" s="72"/>
      <c r="M1514" s="72"/>
      <c r="N1514" s="73"/>
      <c r="O1514" s="73"/>
      <c r="P1514" s="73"/>
      <c r="Q1514" s="72"/>
      <c r="R1514" s="128"/>
      <c r="S1514" s="129"/>
      <c r="T1514" s="130"/>
      <c r="U1514" s="129"/>
      <c r="V1514" s="95"/>
      <c r="W1514" s="95"/>
      <c r="X1514" s="131"/>
      <c r="Y1514" s="132"/>
      <c r="Z1514" s="132"/>
      <c r="AA1514" s="95"/>
      <c r="AB1514" s="132"/>
      <c r="AC1514" s="104"/>
      <c r="AD1514" s="104"/>
      <c r="AE1514" s="132"/>
      <c r="AF1514" s="133"/>
      <c r="AG1514" s="132"/>
      <c r="AH1514" s="132"/>
      <c r="AI1514" s="133"/>
      <c r="AJ1514" s="132"/>
      <c r="AK1514" s="104"/>
      <c r="AL1514" s="104"/>
      <c r="AM1514" s="104"/>
      <c r="AN1514" s="132"/>
      <c r="AO1514" s="104"/>
      <c r="AP1514" s="104"/>
      <c r="AQ1514" s="104"/>
      <c r="AR1514" s="104"/>
      <c r="AS1514" s="104"/>
      <c r="AT1514" s="104"/>
      <c r="AU1514" s="104"/>
      <c r="AV1514" s="126"/>
      <c r="AW1514" s="104"/>
      <c r="AX1514" s="134"/>
      <c r="AY1514" s="134"/>
      <c r="AZ1514" s="134"/>
    </row>
    <row r="1515">
      <c r="B1515" s="135"/>
      <c r="D1515" s="38"/>
      <c r="E1515" s="83"/>
      <c r="F1515" s="70"/>
      <c r="G1515" s="71"/>
      <c r="H1515" s="72"/>
      <c r="I1515" s="72"/>
      <c r="J1515" s="72"/>
      <c r="K1515" s="72"/>
      <c r="L1515" s="72"/>
      <c r="M1515" s="72"/>
      <c r="N1515" s="73"/>
      <c r="O1515" s="73"/>
      <c r="P1515" s="73"/>
      <c r="Q1515" s="72"/>
      <c r="R1515" s="128"/>
      <c r="S1515" s="129"/>
      <c r="T1515" s="130"/>
      <c r="U1515" s="129"/>
      <c r="V1515" s="95"/>
      <c r="W1515" s="95"/>
      <c r="X1515" s="131"/>
      <c r="Y1515" s="132"/>
      <c r="Z1515" s="132"/>
      <c r="AA1515" s="95"/>
      <c r="AB1515" s="132"/>
      <c r="AC1515" s="104"/>
      <c r="AD1515" s="104"/>
      <c r="AE1515" s="132"/>
      <c r="AF1515" s="133"/>
      <c r="AG1515" s="132"/>
      <c r="AH1515" s="132"/>
      <c r="AI1515" s="133"/>
      <c r="AJ1515" s="132"/>
      <c r="AK1515" s="104"/>
      <c r="AL1515" s="104"/>
      <c r="AM1515" s="104"/>
      <c r="AN1515" s="132"/>
      <c r="AO1515" s="104"/>
      <c r="AP1515" s="104"/>
      <c r="AQ1515" s="104"/>
      <c r="AR1515" s="104"/>
      <c r="AS1515" s="104"/>
      <c r="AT1515" s="104"/>
      <c r="AU1515" s="104"/>
      <c r="AV1515" s="126"/>
      <c r="AW1515" s="104"/>
      <c r="AX1515" s="134"/>
      <c r="AY1515" s="134"/>
      <c r="AZ1515" s="134"/>
    </row>
    <row r="1516">
      <c r="B1516" s="135"/>
      <c r="D1516" s="38"/>
      <c r="E1516" s="83"/>
      <c r="F1516" s="70"/>
      <c r="G1516" s="71"/>
      <c r="H1516" s="72"/>
      <c r="I1516" s="72"/>
      <c r="J1516" s="72"/>
      <c r="K1516" s="72"/>
      <c r="L1516" s="72"/>
      <c r="M1516" s="72"/>
      <c r="N1516" s="73"/>
      <c r="O1516" s="73"/>
      <c r="P1516" s="73"/>
      <c r="Q1516" s="72"/>
      <c r="R1516" s="128"/>
      <c r="S1516" s="129"/>
      <c r="T1516" s="130"/>
      <c r="U1516" s="129"/>
      <c r="V1516" s="95"/>
      <c r="W1516" s="95"/>
      <c r="X1516" s="131"/>
      <c r="Y1516" s="132"/>
      <c r="Z1516" s="132"/>
      <c r="AA1516" s="95"/>
      <c r="AB1516" s="132"/>
      <c r="AC1516" s="104"/>
      <c r="AD1516" s="104"/>
      <c r="AE1516" s="132"/>
      <c r="AF1516" s="133"/>
      <c r="AG1516" s="132"/>
      <c r="AH1516" s="132"/>
      <c r="AI1516" s="133"/>
      <c r="AJ1516" s="132"/>
      <c r="AK1516" s="104"/>
      <c r="AL1516" s="104"/>
      <c r="AM1516" s="104"/>
      <c r="AN1516" s="132"/>
      <c r="AO1516" s="104"/>
      <c r="AP1516" s="104"/>
      <c r="AQ1516" s="104"/>
      <c r="AR1516" s="104"/>
      <c r="AS1516" s="104"/>
      <c r="AT1516" s="104"/>
      <c r="AU1516" s="104"/>
      <c r="AV1516" s="126"/>
      <c r="AW1516" s="104"/>
      <c r="AX1516" s="134"/>
      <c r="AY1516" s="134"/>
      <c r="AZ1516" s="134"/>
    </row>
    <row r="1517">
      <c r="B1517" s="135"/>
      <c r="D1517" s="38"/>
      <c r="E1517" s="83"/>
      <c r="F1517" s="70"/>
      <c r="G1517" s="71"/>
      <c r="H1517" s="72"/>
      <c r="I1517" s="72"/>
      <c r="J1517" s="72"/>
      <c r="K1517" s="72"/>
      <c r="L1517" s="72"/>
      <c r="M1517" s="72"/>
      <c r="N1517" s="73"/>
      <c r="O1517" s="73"/>
      <c r="P1517" s="73"/>
      <c r="Q1517" s="72"/>
      <c r="R1517" s="128"/>
      <c r="S1517" s="129"/>
      <c r="T1517" s="130"/>
      <c r="U1517" s="129"/>
      <c r="V1517" s="95"/>
      <c r="W1517" s="95"/>
      <c r="X1517" s="131"/>
      <c r="Y1517" s="132"/>
      <c r="Z1517" s="132"/>
      <c r="AA1517" s="95"/>
      <c r="AB1517" s="132"/>
      <c r="AC1517" s="104"/>
      <c r="AD1517" s="104"/>
      <c r="AE1517" s="132"/>
      <c r="AF1517" s="133"/>
      <c r="AG1517" s="132"/>
      <c r="AH1517" s="132"/>
      <c r="AI1517" s="133"/>
      <c r="AJ1517" s="132"/>
      <c r="AK1517" s="104"/>
      <c r="AL1517" s="104"/>
      <c r="AM1517" s="104"/>
      <c r="AN1517" s="132"/>
      <c r="AO1517" s="104"/>
      <c r="AP1517" s="104"/>
      <c r="AQ1517" s="104"/>
      <c r="AR1517" s="104"/>
      <c r="AS1517" s="104"/>
      <c r="AT1517" s="104"/>
      <c r="AU1517" s="104"/>
      <c r="AV1517" s="126"/>
      <c r="AW1517" s="104"/>
      <c r="AX1517" s="134"/>
      <c r="AY1517" s="134"/>
      <c r="AZ1517" s="134"/>
    </row>
    <row r="1518">
      <c r="B1518" s="135"/>
      <c r="D1518" s="38"/>
      <c r="E1518" s="83"/>
      <c r="F1518" s="70"/>
      <c r="G1518" s="71"/>
      <c r="H1518" s="72"/>
      <c r="I1518" s="72"/>
      <c r="J1518" s="72"/>
      <c r="K1518" s="72"/>
      <c r="L1518" s="72"/>
      <c r="M1518" s="72"/>
      <c r="N1518" s="73"/>
      <c r="O1518" s="73"/>
      <c r="P1518" s="73"/>
      <c r="Q1518" s="72"/>
      <c r="R1518" s="128"/>
      <c r="S1518" s="129"/>
      <c r="T1518" s="130"/>
      <c r="U1518" s="129"/>
      <c r="V1518" s="95"/>
      <c r="W1518" s="95"/>
      <c r="X1518" s="131"/>
      <c r="Y1518" s="132"/>
      <c r="Z1518" s="132"/>
      <c r="AA1518" s="95"/>
      <c r="AB1518" s="132"/>
      <c r="AC1518" s="104"/>
      <c r="AD1518" s="104"/>
      <c r="AE1518" s="132"/>
      <c r="AF1518" s="133"/>
      <c r="AG1518" s="132"/>
      <c r="AH1518" s="132"/>
      <c r="AI1518" s="133"/>
      <c r="AJ1518" s="132"/>
      <c r="AK1518" s="104"/>
      <c r="AL1518" s="104"/>
      <c r="AM1518" s="104"/>
      <c r="AN1518" s="132"/>
      <c r="AO1518" s="104"/>
      <c r="AP1518" s="104"/>
      <c r="AQ1518" s="104"/>
      <c r="AR1518" s="104"/>
      <c r="AS1518" s="104"/>
      <c r="AT1518" s="104"/>
      <c r="AU1518" s="104"/>
      <c r="AV1518" s="126"/>
      <c r="AW1518" s="104"/>
      <c r="AX1518" s="134"/>
      <c r="AY1518" s="134"/>
      <c r="AZ1518" s="134"/>
    </row>
    <row r="1519">
      <c r="B1519" s="135"/>
      <c r="D1519" s="38"/>
      <c r="E1519" s="83"/>
      <c r="F1519" s="70"/>
      <c r="G1519" s="71"/>
      <c r="H1519" s="72"/>
      <c r="I1519" s="72"/>
      <c r="J1519" s="72"/>
      <c r="K1519" s="72"/>
      <c r="L1519" s="72"/>
      <c r="M1519" s="72"/>
      <c r="N1519" s="73"/>
      <c r="O1519" s="73"/>
      <c r="P1519" s="73"/>
      <c r="Q1519" s="72"/>
      <c r="R1519" s="128"/>
      <c r="S1519" s="129"/>
      <c r="T1519" s="130"/>
      <c r="U1519" s="129"/>
      <c r="V1519" s="95"/>
      <c r="W1519" s="95"/>
      <c r="X1519" s="131"/>
      <c r="Y1519" s="132"/>
      <c r="Z1519" s="132"/>
      <c r="AA1519" s="95"/>
      <c r="AB1519" s="132"/>
      <c r="AC1519" s="104"/>
      <c r="AD1519" s="104"/>
      <c r="AE1519" s="132"/>
      <c r="AF1519" s="133"/>
      <c r="AG1519" s="132"/>
      <c r="AH1519" s="132"/>
      <c r="AI1519" s="133"/>
      <c r="AJ1519" s="132"/>
      <c r="AK1519" s="104"/>
      <c r="AL1519" s="104"/>
      <c r="AM1519" s="104"/>
      <c r="AN1519" s="132"/>
      <c r="AO1519" s="104"/>
      <c r="AP1519" s="104"/>
      <c r="AQ1519" s="104"/>
      <c r="AR1519" s="104"/>
      <c r="AS1519" s="104"/>
      <c r="AT1519" s="104"/>
      <c r="AU1519" s="104"/>
      <c r="AV1519" s="126"/>
      <c r="AW1519" s="104"/>
      <c r="AX1519" s="134"/>
      <c r="AY1519" s="134"/>
      <c r="AZ1519" s="134"/>
    </row>
    <row r="1520">
      <c r="B1520" s="135"/>
      <c r="D1520" s="38"/>
      <c r="E1520" s="83"/>
      <c r="F1520" s="70"/>
      <c r="G1520" s="71"/>
      <c r="H1520" s="72"/>
      <c r="I1520" s="72"/>
      <c r="J1520" s="72"/>
      <c r="K1520" s="72"/>
      <c r="L1520" s="72"/>
      <c r="M1520" s="72"/>
      <c r="N1520" s="73"/>
      <c r="O1520" s="73"/>
      <c r="P1520" s="73"/>
      <c r="Q1520" s="72"/>
      <c r="R1520" s="128"/>
      <c r="S1520" s="129"/>
      <c r="T1520" s="130"/>
      <c r="U1520" s="129"/>
      <c r="V1520" s="95"/>
      <c r="W1520" s="95"/>
      <c r="X1520" s="131"/>
      <c r="Y1520" s="132"/>
      <c r="Z1520" s="132"/>
      <c r="AA1520" s="95"/>
      <c r="AB1520" s="132"/>
      <c r="AC1520" s="104"/>
      <c r="AD1520" s="104"/>
      <c r="AE1520" s="132"/>
      <c r="AF1520" s="133"/>
      <c r="AG1520" s="132"/>
      <c r="AH1520" s="132"/>
      <c r="AI1520" s="133"/>
      <c r="AJ1520" s="132"/>
      <c r="AK1520" s="104"/>
      <c r="AL1520" s="104"/>
      <c r="AM1520" s="104"/>
      <c r="AN1520" s="132"/>
      <c r="AO1520" s="104"/>
      <c r="AP1520" s="104"/>
      <c r="AQ1520" s="104"/>
      <c r="AR1520" s="104"/>
      <c r="AS1520" s="104"/>
      <c r="AT1520" s="104"/>
      <c r="AU1520" s="104"/>
      <c r="AV1520" s="126"/>
      <c r="AW1520" s="104"/>
      <c r="AX1520" s="134"/>
      <c r="AY1520" s="134"/>
      <c r="AZ1520" s="134"/>
    </row>
    <row r="1521">
      <c r="B1521" s="135"/>
      <c r="D1521" s="38"/>
      <c r="E1521" s="83"/>
      <c r="F1521" s="70"/>
      <c r="G1521" s="71"/>
      <c r="H1521" s="72"/>
      <c r="I1521" s="72"/>
      <c r="J1521" s="72"/>
      <c r="K1521" s="72"/>
      <c r="L1521" s="72"/>
      <c r="M1521" s="72"/>
      <c r="N1521" s="73"/>
      <c r="O1521" s="73"/>
      <c r="P1521" s="73"/>
      <c r="Q1521" s="72"/>
      <c r="R1521" s="128"/>
      <c r="S1521" s="129"/>
      <c r="T1521" s="130"/>
      <c r="U1521" s="129"/>
      <c r="V1521" s="95"/>
      <c r="W1521" s="95"/>
      <c r="X1521" s="131"/>
      <c r="Y1521" s="132"/>
      <c r="Z1521" s="132"/>
      <c r="AA1521" s="95"/>
      <c r="AB1521" s="132"/>
      <c r="AC1521" s="104"/>
      <c r="AD1521" s="104"/>
      <c r="AE1521" s="132"/>
      <c r="AF1521" s="133"/>
      <c r="AG1521" s="132"/>
      <c r="AH1521" s="132"/>
      <c r="AI1521" s="133"/>
      <c r="AJ1521" s="132"/>
      <c r="AK1521" s="104"/>
      <c r="AL1521" s="104"/>
      <c r="AM1521" s="104"/>
      <c r="AN1521" s="132"/>
      <c r="AO1521" s="104"/>
      <c r="AP1521" s="104"/>
      <c r="AQ1521" s="104"/>
      <c r="AR1521" s="104"/>
      <c r="AS1521" s="104"/>
      <c r="AT1521" s="104"/>
      <c r="AU1521" s="104"/>
      <c r="AV1521" s="126"/>
      <c r="AW1521" s="104"/>
      <c r="AX1521" s="134"/>
      <c r="AY1521" s="134"/>
      <c r="AZ1521" s="134"/>
    </row>
    <row r="1522">
      <c r="B1522" s="135"/>
      <c r="D1522" s="38"/>
      <c r="E1522" s="83"/>
      <c r="F1522" s="70"/>
      <c r="G1522" s="71"/>
      <c r="H1522" s="72"/>
      <c r="I1522" s="72"/>
      <c r="J1522" s="72"/>
      <c r="K1522" s="72"/>
      <c r="L1522" s="72"/>
      <c r="M1522" s="72"/>
      <c r="N1522" s="73"/>
      <c r="O1522" s="73"/>
      <c r="P1522" s="73"/>
      <c r="Q1522" s="72"/>
      <c r="R1522" s="128"/>
      <c r="S1522" s="129"/>
      <c r="T1522" s="130"/>
      <c r="U1522" s="129"/>
      <c r="V1522" s="95"/>
      <c r="W1522" s="95"/>
      <c r="X1522" s="131"/>
      <c r="Y1522" s="132"/>
      <c r="Z1522" s="132"/>
      <c r="AA1522" s="95"/>
      <c r="AB1522" s="132"/>
      <c r="AC1522" s="104"/>
      <c r="AD1522" s="104"/>
      <c r="AE1522" s="132"/>
      <c r="AF1522" s="133"/>
      <c r="AG1522" s="132"/>
      <c r="AH1522" s="132"/>
      <c r="AI1522" s="133"/>
      <c r="AJ1522" s="132"/>
      <c r="AK1522" s="104"/>
      <c r="AL1522" s="104"/>
      <c r="AM1522" s="104"/>
      <c r="AN1522" s="132"/>
      <c r="AO1522" s="104"/>
      <c r="AP1522" s="104"/>
      <c r="AQ1522" s="104"/>
      <c r="AR1522" s="104"/>
      <c r="AS1522" s="104"/>
      <c r="AT1522" s="104"/>
      <c r="AU1522" s="104"/>
      <c r="AV1522" s="126"/>
      <c r="AW1522" s="104"/>
      <c r="AX1522" s="134"/>
      <c r="AY1522" s="134"/>
      <c r="AZ1522" s="134"/>
    </row>
    <row r="1523">
      <c r="B1523" s="135"/>
      <c r="D1523" s="38"/>
      <c r="E1523" s="83"/>
      <c r="F1523" s="70"/>
      <c r="G1523" s="71"/>
      <c r="H1523" s="72"/>
      <c r="I1523" s="72"/>
      <c r="J1523" s="72"/>
      <c r="K1523" s="72"/>
      <c r="L1523" s="72"/>
      <c r="M1523" s="72"/>
      <c r="N1523" s="73"/>
      <c r="O1523" s="73"/>
      <c r="P1523" s="73"/>
      <c r="Q1523" s="72"/>
      <c r="R1523" s="128"/>
      <c r="S1523" s="129"/>
      <c r="T1523" s="130"/>
      <c r="U1523" s="129"/>
      <c r="V1523" s="95"/>
      <c r="W1523" s="95"/>
      <c r="X1523" s="131"/>
      <c r="Y1523" s="132"/>
      <c r="Z1523" s="132"/>
      <c r="AA1523" s="95"/>
      <c r="AB1523" s="132"/>
      <c r="AC1523" s="104"/>
      <c r="AD1523" s="104"/>
      <c r="AE1523" s="132"/>
      <c r="AF1523" s="133"/>
      <c r="AG1523" s="132"/>
      <c r="AH1523" s="132"/>
      <c r="AI1523" s="133"/>
      <c r="AJ1523" s="132"/>
      <c r="AK1523" s="104"/>
      <c r="AL1523" s="104"/>
      <c r="AM1523" s="104"/>
      <c r="AN1523" s="132"/>
      <c r="AO1523" s="104"/>
      <c r="AP1523" s="104"/>
      <c r="AQ1523" s="104"/>
      <c r="AR1523" s="104"/>
      <c r="AS1523" s="104"/>
      <c r="AT1523" s="104"/>
      <c r="AU1523" s="104"/>
      <c r="AV1523" s="126"/>
      <c r="AW1523" s="104"/>
      <c r="AX1523" s="134"/>
      <c r="AY1523" s="134"/>
      <c r="AZ1523" s="134"/>
    </row>
    <row r="1524">
      <c r="B1524" s="135"/>
      <c r="D1524" s="38"/>
      <c r="E1524" s="83"/>
      <c r="F1524" s="70"/>
      <c r="G1524" s="71"/>
      <c r="H1524" s="72"/>
      <c r="I1524" s="72"/>
      <c r="J1524" s="72"/>
      <c r="K1524" s="72"/>
      <c r="L1524" s="72"/>
      <c r="M1524" s="72"/>
      <c r="N1524" s="73"/>
      <c r="O1524" s="73"/>
      <c r="P1524" s="73"/>
      <c r="Q1524" s="72"/>
      <c r="R1524" s="128"/>
      <c r="S1524" s="129"/>
      <c r="T1524" s="130"/>
      <c r="U1524" s="129"/>
      <c r="V1524" s="95"/>
      <c r="W1524" s="95"/>
      <c r="X1524" s="131"/>
      <c r="Y1524" s="132"/>
      <c r="Z1524" s="132"/>
      <c r="AA1524" s="95"/>
      <c r="AB1524" s="132"/>
      <c r="AC1524" s="104"/>
      <c r="AD1524" s="104"/>
      <c r="AE1524" s="132"/>
      <c r="AF1524" s="133"/>
      <c r="AG1524" s="132"/>
      <c r="AH1524" s="132"/>
      <c r="AI1524" s="133"/>
      <c r="AJ1524" s="132"/>
      <c r="AK1524" s="104"/>
      <c r="AL1524" s="104"/>
      <c r="AM1524" s="104"/>
      <c r="AN1524" s="132"/>
      <c r="AO1524" s="104"/>
      <c r="AP1524" s="104"/>
      <c r="AQ1524" s="104"/>
      <c r="AR1524" s="104"/>
      <c r="AS1524" s="104"/>
      <c r="AT1524" s="104"/>
      <c r="AU1524" s="104"/>
      <c r="AV1524" s="126"/>
      <c r="AW1524" s="104"/>
      <c r="AX1524" s="134"/>
      <c r="AY1524" s="134"/>
      <c r="AZ1524" s="134"/>
    </row>
    <row r="1525">
      <c r="B1525" s="135"/>
      <c r="D1525" s="38"/>
      <c r="E1525" s="83"/>
      <c r="F1525" s="70"/>
      <c r="G1525" s="71"/>
      <c r="H1525" s="72"/>
      <c r="I1525" s="72"/>
      <c r="J1525" s="72"/>
      <c r="K1525" s="72"/>
      <c r="L1525" s="72"/>
      <c r="M1525" s="72"/>
      <c r="N1525" s="73"/>
      <c r="O1525" s="73"/>
      <c r="P1525" s="73"/>
      <c r="Q1525" s="72"/>
      <c r="R1525" s="128"/>
      <c r="S1525" s="129"/>
      <c r="T1525" s="130"/>
      <c r="U1525" s="129"/>
      <c r="V1525" s="95"/>
      <c r="W1525" s="95"/>
      <c r="X1525" s="131"/>
      <c r="Y1525" s="132"/>
      <c r="Z1525" s="132"/>
      <c r="AA1525" s="95"/>
      <c r="AB1525" s="132"/>
      <c r="AC1525" s="104"/>
      <c r="AD1525" s="104"/>
      <c r="AE1525" s="132"/>
      <c r="AF1525" s="133"/>
      <c r="AG1525" s="132"/>
      <c r="AH1525" s="132"/>
      <c r="AI1525" s="133"/>
      <c r="AJ1525" s="132"/>
      <c r="AK1525" s="104"/>
      <c r="AL1525" s="104"/>
      <c r="AM1525" s="104"/>
      <c r="AN1525" s="132"/>
      <c r="AO1525" s="104"/>
      <c r="AP1525" s="104"/>
      <c r="AQ1525" s="104"/>
      <c r="AR1525" s="104"/>
      <c r="AS1525" s="104"/>
      <c r="AT1525" s="104"/>
      <c r="AU1525" s="104"/>
      <c r="AV1525" s="126"/>
      <c r="AW1525" s="104"/>
      <c r="AX1525" s="134"/>
      <c r="AY1525" s="134"/>
      <c r="AZ1525" s="134"/>
    </row>
    <row r="1526">
      <c r="B1526" s="135"/>
      <c r="D1526" s="38"/>
      <c r="E1526" s="83"/>
      <c r="F1526" s="70"/>
      <c r="G1526" s="71"/>
      <c r="H1526" s="72"/>
      <c r="I1526" s="72"/>
      <c r="J1526" s="72"/>
      <c r="K1526" s="72"/>
      <c r="L1526" s="72"/>
      <c r="M1526" s="72"/>
      <c r="N1526" s="73"/>
      <c r="O1526" s="73"/>
      <c r="P1526" s="73"/>
      <c r="Q1526" s="72"/>
      <c r="R1526" s="128"/>
      <c r="S1526" s="129"/>
      <c r="T1526" s="130"/>
      <c r="U1526" s="129"/>
      <c r="V1526" s="95"/>
      <c r="W1526" s="95"/>
      <c r="X1526" s="131"/>
      <c r="Y1526" s="132"/>
      <c r="Z1526" s="132"/>
      <c r="AA1526" s="95"/>
      <c r="AB1526" s="132"/>
      <c r="AC1526" s="104"/>
      <c r="AD1526" s="104"/>
      <c r="AE1526" s="132"/>
      <c r="AF1526" s="133"/>
      <c r="AG1526" s="132"/>
      <c r="AH1526" s="132"/>
      <c r="AI1526" s="133"/>
      <c r="AJ1526" s="132"/>
      <c r="AK1526" s="104"/>
      <c r="AL1526" s="104"/>
      <c r="AM1526" s="104"/>
      <c r="AN1526" s="132"/>
      <c r="AO1526" s="104"/>
      <c r="AP1526" s="104"/>
      <c r="AQ1526" s="104"/>
      <c r="AR1526" s="104"/>
      <c r="AS1526" s="104"/>
      <c r="AT1526" s="104"/>
      <c r="AU1526" s="104"/>
      <c r="AV1526" s="126"/>
      <c r="AW1526" s="104"/>
      <c r="AX1526" s="134"/>
      <c r="AY1526" s="134"/>
      <c r="AZ1526" s="134"/>
    </row>
    <row r="1527">
      <c r="B1527" s="135"/>
      <c r="D1527" s="38"/>
      <c r="E1527" s="83"/>
      <c r="F1527" s="70"/>
      <c r="G1527" s="71"/>
      <c r="H1527" s="72"/>
      <c r="I1527" s="72"/>
      <c r="J1527" s="72"/>
      <c r="K1527" s="72"/>
      <c r="L1527" s="72"/>
      <c r="M1527" s="72"/>
      <c r="N1527" s="73"/>
      <c r="O1527" s="73"/>
      <c r="P1527" s="73"/>
      <c r="Q1527" s="72"/>
      <c r="R1527" s="128"/>
      <c r="S1527" s="129"/>
      <c r="T1527" s="130"/>
      <c r="U1527" s="129"/>
      <c r="V1527" s="95"/>
      <c r="W1527" s="95"/>
      <c r="X1527" s="131"/>
      <c r="Y1527" s="132"/>
      <c r="Z1527" s="132"/>
      <c r="AA1527" s="95"/>
      <c r="AB1527" s="132"/>
      <c r="AC1527" s="104"/>
      <c r="AD1527" s="104"/>
      <c r="AE1527" s="132"/>
      <c r="AF1527" s="133"/>
      <c r="AG1527" s="132"/>
      <c r="AH1527" s="132"/>
      <c r="AI1527" s="133"/>
      <c r="AJ1527" s="132"/>
      <c r="AK1527" s="104"/>
      <c r="AL1527" s="104"/>
      <c r="AM1527" s="104"/>
      <c r="AN1527" s="132"/>
      <c r="AO1527" s="104"/>
      <c r="AP1527" s="104"/>
      <c r="AQ1527" s="104"/>
      <c r="AR1527" s="104"/>
      <c r="AS1527" s="104"/>
      <c r="AT1527" s="104"/>
      <c r="AU1527" s="104"/>
      <c r="AV1527" s="126"/>
      <c r="AW1527" s="104"/>
      <c r="AX1527" s="134"/>
      <c r="AY1527" s="134"/>
      <c r="AZ1527" s="134"/>
    </row>
    <row r="1528">
      <c r="B1528" s="135"/>
      <c r="D1528" s="38"/>
      <c r="E1528" s="83"/>
      <c r="F1528" s="70"/>
      <c r="G1528" s="71"/>
      <c r="H1528" s="72"/>
      <c r="I1528" s="72"/>
      <c r="J1528" s="72"/>
      <c r="K1528" s="72"/>
      <c r="L1528" s="72"/>
      <c r="M1528" s="72"/>
      <c r="N1528" s="73"/>
      <c r="O1528" s="73"/>
      <c r="P1528" s="73"/>
      <c r="Q1528" s="72"/>
      <c r="R1528" s="128"/>
      <c r="S1528" s="129"/>
      <c r="T1528" s="130"/>
      <c r="U1528" s="129"/>
      <c r="V1528" s="95"/>
      <c r="W1528" s="95"/>
      <c r="X1528" s="131"/>
      <c r="Y1528" s="132"/>
      <c r="Z1528" s="132"/>
      <c r="AA1528" s="95"/>
      <c r="AB1528" s="132"/>
      <c r="AC1528" s="104"/>
      <c r="AD1528" s="104"/>
      <c r="AE1528" s="132"/>
      <c r="AF1528" s="133"/>
      <c r="AG1528" s="132"/>
      <c r="AH1528" s="132"/>
      <c r="AI1528" s="133"/>
      <c r="AJ1528" s="132"/>
      <c r="AK1528" s="104"/>
      <c r="AL1528" s="104"/>
      <c r="AM1528" s="104"/>
      <c r="AN1528" s="132"/>
      <c r="AO1528" s="104"/>
      <c r="AP1528" s="104"/>
      <c r="AQ1528" s="104"/>
      <c r="AR1528" s="104"/>
      <c r="AS1528" s="104"/>
      <c r="AT1528" s="104"/>
      <c r="AU1528" s="104"/>
      <c r="AV1528" s="126"/>
      <c r="AW1528" s="104"/>
      <c r="AX1528" s="134"/>
      <c r="AY1528" s="134"/>
      <c r="AZ1528" s="134"/>
    </row>
    <row r="1529">
      <c r="B1529" s="135"/>
      <c r="D1529" s="38"/>
      <c r="E1529" s="83"/>
      <c r="F1529" s="70"/>
      <c r="G1529" s="71"/>
      <c r="H1529" s="72"/>
      <c r="I1529" s="72"/>
      <c r="J1529" s="72"/>
      <c r="K1529" s="72"/>
      <c r="L1529" s="72"/>
      <c r="M1529" s="72"/>
      <c r="N1529" s="73"/>
      <c r="O1529" s="73"/>
      <c r="P1529" s="73"/>
      <c r="Q1529" s="72"/>
      <c r="R1529" s="128"/>
      <c r="S1529" s="129"/>
      <c r="T1529" s="130"/>
      <c r="U1529" s="129"/>
      <c r="V1529" s="95"/>
      <c r="W1529" s="95"/>
      <c r="X1529" s="131"/>
      <c r="Y1529" s="132"/>
      <c r="Z1529" s="132"/>
      <c r="AA1529" s="95"/>
      <c r="AB1529" s="132"/>
      <c r="AC1529" s="104"/>
      <c r="AD1529" s="104"/>
      <c r="AE1529" s="132"/>
      <c r="AF1529" s="133"/>
      <c r="AG1529" s="132"/>
      <c r="AH1529" s="132"/>
      <c r="AI1529" s="133"/>
      <c r="AJ1529" s="132"/>
      <c r="AK1529" s="104"/>
      <c r="AL1529" s="104"/>
      <c r="AM1529" s="104"/>
      <c r="AN1529" s="132"/>
      <c r="AO1529" s="104"/>
      <c r="AP1529" s="104"/>
      <c r="AQ1529" s="104"/>
      <c r="AR1529" s="104"/>
      <c r="AS1529" s="104"/>
      <c r="AT1529" s="104"/>
      <c r="AU1529" s="104"/>
      <c r="AV1529" s="126"/>
      <c r="AW1529" s="104"/>
      <c r="AX1529" s="134"/>
      <c r="AY1529" s="134"/>
      <c r="AZ1529" s="134"/>
    </row>
    <row r="1530">
      <c r="B1530" s="135"/>
      <c r="D1530" s="38"/>
      <c r="E1530" s="83"/>
      <c r="F1530" s="70"/>
      <c r="G1530" s="71"/>
      <c r="H1530" s="72"/>
      <c r="I1530" s="72"/>
      <c r="J1530" s="72"/>
      <c r="K1530" s="72"/>
      <c r="L1530" s="72"/>
      <c r="M1530" s="72"/>
      <c r="N1530" s="73"/>
      <c r="O1530" s="73"/>
      <c r="P1530" s="73"/>
      <c r="Q1530" s="72"/>
      <c r="R1530" s="128"/>
      <c r="S1530" s="129"/>
      <c r="T1530" s="130"/>
      <c r="U1530" s="129"/>
      <c r="V1530" s="95"/>
      <c r="W1530" s="95"/>
      <c r="X1530" s="131"/>
      <c r="Y1530" s="132"/>
      <c r="Z1530" s="132"/>
      <c r="AA1530" s="95"/>
      <c r="AB1530" s="132"/>
      <c r="AC1530" s="104"/>
      <c r="AD1530" s="104"/>
      <c r="AE1530" s="132"/>
      <c r="AF1530" s="133"/>
      <c r="AG1530" s="132"/>
      <c r="AH1530" s="132"/>
      <c r="AI1530" s="133"/>
      <c r="AJ1530" s="132"/>
      <c r="AK1530" s="104"/>
      <c r="AL1530" s="104"/>
      <c r="AM1530" s="104"/>
      <c r="AN1530" s="132"/>
      <c r="AO1530" s="104"/>
      <c r="AP1530" s="104"/>
      <c r="AQ1530" s="104"/>
      <c r="AR1530" s="104"/>
      <c r="AS1530" s="104"/>
      <c r="AT1530" s="104"/>
      <c r="AU1530" s="104"/>
      <c r="AV1530" s="126"/>
      <c r="AW1530" s="104"/>
      <c r="AX1530" s="134"/>
      <c r="AY1530" s="134"/>
      <c r="AZ1530" s="134"/>
    </row>
    <row r="1531">
      <c r="B1531" s="135"/>
      <c r="D1531" s="38"/>
      <c r="E1531" s="83"/>
      <c r="F1531" s="70"/>
      <c r="G1531" s="71"/>
      <c r="H1531" s="72"/>
      <c r="I1531" s="72"/>
      <c r="J1531" s="72"/>
      <c r="K1531" s="72"/>
      <c r="L1531" s="72"/>
      <c r="M1531" s="72"/>
      <c r="N1531" s="73"/>
      <c r="O1531" s="73"/>
      <c r="P1531" s="73"/>
      <c r="Q1531" s="72"/>
      <c r="R1531" s="128"/>
      <c r="S1531" s="129"/>
      <c r="T1531" s="130"/>
      <c r="U1531" s="129"/>
      <c r="V1531" s="95"/>
      <c r="W1531" s="95"/>
      <c r="X1531" s="131"/>
      <c r="Y1531" s="132"/>
      <c r="Z1531" s="132"/>
      <c r="AA1531" s="95"/>
      <c r="AB1531" s="132"/>
      <c r="AC1531" s="104"/>
      <c r="AD1531" s="104"/>
      <c r="AE1531" s="132"/>
      <c r="AF1531" s="133"/>
      <c r="AG1531" s="132"/>
      <c r="AH1531" s="132"/>
      <c r="AI1531" s="133"/>
      <c r="AJ1531" s="132"/>
      <c r="AK1531" s="104"/>
      <c r="AL1531" s="104"/>
      <c r="AM1531" s="104"/>
      <c r="AN1531" s="132"/>
      <c r="AO1531" s="104"/>
      <c r="AP1531" s="104"/>
      <c r="AQ1531" s="104"/>
      <c r="AR1531" s="104"/>
      <c r="AS1531" s="104"/>
      <c r="AT1531" s="104"/>
      <c r="AU1531" s="104"/>
      <c r="AV1531" s="126"/>
      <c r="AW1531" s="104"/>
      <c r="AX1531" s="134"/>
      <c r="AY1531" s="134"/>
      <c r="AZ1531" s="134"/>
    </row>
    <row r="1532">
      <c r="B1532" s="135"/>
      <c r="D1532" s="38"/>
      <c r="E1532" s="83"/>
      <c r="F1532" s="70"/>
      <c r="G1532" s="71"/>
      <c r="H1532" s="72"/>
      <c r="I1532" s="72"/>
      <c r="J1532" s="72"/>
      <c r="K1532" s="72"/>
      <c r="L1532" s="72"/>
      <c r="M1532" s="72"/>
      <c r="N1532" s="73"/>
      <c r="O1532" s="73"/>
      <c r="P1532" s="73"/>
      <c r="Q1532" s="72"/>
      <c r="R1532" s="128"/>
      <c r="S1532" s="129"/>
      <c r="T1532" s="130"/>
      <c r="U1532" s="129"/>
      <c r="V1532" s="95"/>
      <c r="W1532" s="95"/>
      <c r="X1532" s="131"/>
      <c r="Y1532" s="132"/>
      <c r="Z1532" s="132"/>
      <c r="AA1532" s="95"/>
      <c r="AB1532" s="132"/>
      <c r="AC1532" s="104"/>
      <c r="AD1532" s="104"/>
      <c r="AE1532" s="132"/>
      <c r="AF1532" s="133"/>
      <c r="AG1532" s="132"/>
      <c r="AH1532" s="132"/>
      <c r="AI1532" s="133"/>
      <c r="AJ1532" s="132"/>
      <c r="AK1532" s="104"/>
      <c r="AL1532" s="104"/>
      <c r="AM1532" s="104"/>
      <c r="AN1532" s="132"/>
      <c r="AO1532" s="104"/>
      <c r="AP1532" s="104"/>
      <c r="AQ1532" s="104"/>
      <c r="AR1532" s="104"/>
      <c r="AS1532" s="104"/>
      <c r="AT1532" s="104"/>
      <c r="AU1532" s="104"/>
      <c r="AV1532" s="126"/>
      <c r="AW1532" s="104"/>
      <c r="AX1532" s="134"/>
      <c r="AY1532" s="134"/>
      <c r="AZ1532" s="134"/>
    </row>
    <row r="1533">
      <c r="B1533" s="135"/>
      <c r="D1533" s="38"/>
      <c r="E1533" s="83"/>
      <c r="F1533" s="70"/>
      <c r="G1533" s="71"/>
      <c r="H1533" s="72"/>
      <c r="I1533" s="72"/>
      <c r="J1533" s="72"/>
      <c r="K1533" s="72"/>
      <c r="L1533" s="72"/>
      <c r="M1533" s="72"/>
      <c r="N1533" s="73"/>
      <c r="O1533" s="73"/>
      <c r="P1533" s="73"/>
      <c r="Q1533" s="72"/>
      <c r="R1533" s="128"/>
      <c r="S1533" s="129"/>
      <c r="T1533" s="130"/>
      <c r="U1533" s="129"/>
      <c r="V1533" s="95"/>
      <c r="W1533" s="95"/>
      <c r="X1533" s="131"/>
      <c r="Y1533" s="132"/>
      <c r="Z1533" s="132"/>
      <c r="AA1533" s="95"/>
      <c r="AB1533" s="132"/>
      <c r="AC1533" s="104"/>
      <c r="AD1533" s="104"/>
      <c r="AE1533" s="132"/>
      <c r="AF1533" s="133"/>
      <c r="AG1533" s="132"/>
      <c r="AH1533" s="132"/>
      <c r="AI1533" s="133"/>
      <c r="AJ1533" s="132"/>
      <c r="AK1533" s="104"/>
      <c r="AL1533" s="104"/>
      <c r="AM1533" s="104"/>
      <c r="AN1533" s="132"/>
      <c r="AO1533" s="104"/>
      <c r="AP1533" s="104"/>
      <c r="AQ1533" s="104"/>
      <c r="AR1533" s="104"/>
      <c r="AS1533" s="104"/>
      <c r="AT1533" s="104"/>
      <c r="AU1533" s="104"/>
      <c r="AV1533" s="126"/>
      <c r="AW1533" s="104"/>
      <c r="AX1533" s="134"/>
      <c r="AY1533" s="134"/>
      <c r="AZ1533" s="134"/>
    </row>
    <row r="1534">
      <c r="B1534" s="135"/>
      <c r="D1534" s="38"/>
      <c r="E1534" s="83"/>
      <c r="F1534" s="70"/>
      <c r="G1534" s="71"/>
      <c r="H1534" s="72"/>
      <c r="I1534" s="72"/>
      <c r="J1534" s="72"/>
      <c r="K1534" s="72"/>
      <c r="L1534" s="72"/>
      <c r="M1534" s="72"/>
      <c r="N1534" s="73"/>
      <c r="O1534" s="73"/>
      <c r="P1534" s="73"/>
      <c r="Q1534" s="72"/>
      <c r="R1534" s="128"/>
      <c r="S1534" s="129"/>
      <c r="T1534" s="130"/>
      <c r="U1534" s="129"/>
      <c r="V1534" s="95"/>
      <c r="W1534" s="95"/>
      <c r="X1534" s="131"/>
      <c r="Y1534" s="132"/>
      <c r="Z1534" s="132"/>
      <c r="AA1534" s="95"/>
      <c r="AB1534" s="132"/>
      <c r="AC1534" s="104"/>
      <c r="AD1534" s="104"/>
      <c r="AE1534" s="132"/>
      <c r="AF1534" s="133"/>
      <c r="AG1534" s="132"/>
      <c r="AH1534" s="132"/>
      <c r="AI1534" s="133"/>
      <c r="AJ1534" s="132"/>
      <c r="AK1534" s="104"/>
      <c r="AL1534" s="104"/>
      <c r="AM1534" s="104"/>
      <c r="AN1534" s="132"/>
      <c r="AO1534" s="104"/>
      <c r="AP1534" s="104"/>
      <c r="AQ1534" s="104"/>
      <c r="AR1534" s="104"/>
      <c r="AS1534" s="104"/>
      <c r="AT1534" s="104"/>
      <c r="AU1534" s="104"/>
      <c r="AV1534" s="126"/>
      <c r="AW1534" s="104"/>
      <c r="AX1534" s="134"/>
      <c r="AY1534" s="134"/>
      <c r="AZ1534" s="134"/>
    </row>
    <row r="1535">
      <c r="B1535" s="135"/>
      <c r="D1535" s="38"/>
      <c r="E1535" s="83"/>
      <c r="F1535" s="70"/>
      <c r="G1535" s="71"/>
      <c r="H1535" s="72"/>
      <c r="I1535" s="72"/>
      <c r="J1535" s="72"/>
      <c r="K1535" s="72"/>
      <c r="L1535" s="72"/>
      <c r="M1535" s="72"/>
      <c r="N1535" s="73"/>
      <c r="O1535" s="73"/>
      <c r="P1535" s="73"/>
      <c r="Q1535" s="72"/>
      <c r="R1535" s="128"/>
      <c r="S1535" s="129"/>
      <c r="T1535" s="130"/>
      <c r="U1535" s="129"/>
      <c r="V1535" s="95"/>
      <c r="W1535" s="95"/>
      <c r="X1535" s="131"/>
      <c r="Y1535" s="132"/>
      <c r="Z1535" s="132"/>
      <c r="AA1535" s="95"/>
      <c r="AB1535" s="132"/>
      <c r="AC1535" s="104"/>
      <c r="AD1535" s="104"/>
      <c r="AE1535" s="132"/>
      <c r="AF1535" s="133"/>
      <c r="AG1535" s="132"/>
      <c r="AH1535" s="132"/>
      <c r="AI1535" s="133"/>
      <c r="AJ1535" s="132"/>
      <c r="AK1535" s="104"/>
      <c r="AL1535" s="104"/>
      <c r="AM1535" s="104"/>
      <c r="AN1535" s="132"/>
      <c r="AO1535" s="104"/>
      <c r="AP1535" s="104"/>
      <c r="AQ1535" s="104"/>
      <c r="AR1535" s="104"/>
      <c r="AS1535" s="104"/>
      <c r="AT1535" s="104"/>
      <c r="AU1535" s="104"/>
      <c r="AV1535" s="126"/>
      <c r="AW1535" s="104"/>
      <c r="AX1535" s="134"/>
      <c r="AY1535" s="134"/>
      <c r="AZ1535" s="134"/>
    </row>
    <row r="1536">
      <c r="B1536" s="135"/>
      <c r="D1536" s="38"/>
      <c r="E1536" s="83"/>
      <c r="F1536" s="70"/>
      <c r="G1536" s="71"/>
      <c r="H1536" s="72"/>
      <c r="I1536" s="72"/>
      <c r="J1536" s="72"/>
      <c r="K1536" s="72"/>
      <c r="L1536" s="72"/>
      <c r="M1536" s="72"/>
      <c r="N1536" s="73"/>
      <c r="O1536" s="73"/>
      <c r="P1536" s="73"/>
      <c r="Q1536" s="72"/>
      <c r="R1536" s="128"/>
      <c r="S1536" s="129"/>
      <c r="T1536" s="130"/>
      <c r="U1536" s="129"/>
      <c r="V1536" s="95"/>
      <c r="W1536" s="95"/>
      <c r="X1536" s="131"/>
      <c r="Y1536" s="132"/>
      <c r="Z1536" s="132"/>
      <c r="AA1536" s="95"/>
      <c r="AB1536" s="132"/>
      <c r="AC1536" s="104"/>
      <c r="AD1536" s="104"/>
      <c r="AE1536" s="132"/>
      <c r="AF1536" s="133"/>
      <c r="AG1536" s="132"/>
      <c r="AH1536" s="132"/>
      <c r="AI1536" s="133"/>
      <c r="AJ1536" s="132"/>
      <c r="AK1536" s="104"/>
      <c r="AL1536" s="104"/>
      <c r="AM1536" s="104"/>
      <c r="AN1536" s="132"/>
      <c r="AO1536" s="104"/>
      <c r="AP1536" s="104"/>
      <c r="AQ1536" s="104"/>
      <c r="AR1536" s="104"/>
      <c r="AS1536" s="104"/>
      <c r="AT1536" s="104"/>
      <c r="AU1536" s="104"/>
      <c r="AV1536" s="126"/>
      <c r="AW1536" s="104"/>
      <c r="AX1536" s="134"/>
      <c r="AY1536" s="134"/>
      <c r="AZ1536" s="134"/>
    </row>
    <row r="1537">
      <c r="B1537" s="135"/>
      <c r="D1537" s="38"/>
      <c r="E1537" s="83"/>
      <c r="F1537" s="70"/>
      <c r="G1537" s="71"/>
      <c r="H1537" s="72"/>
      <c r="I1537" s="72"/>
      <c r="J1537" s="72"/>
      <c r="K1537" s="72"/>
      <c r="L1537" s="72"/>
      <c r="M1537" s="72"/>
      <c r="N1537" s="73"/>
      <c r="O1537" s="73"/>
      <c r="P1537" s="73"/>
      <c r="Q1537" s="72"/>
      <c r="R1537" s="128"/>
      <c r="S1537" s="129"/>
      <c r="T1537" s="130"/>
      <c r="U1537" s="129"/>
      <c r="V1537" s="95"/>
      <c r="W1537" s="95"/>
      <c r="X1537" s="131"/>
      <c r="Y1537" s="132"/>
      <c r="Z1537" s="132"/>
      <c r="AA1537" s="95"/>
      <c r="AB1537" s="132"/>
      <c r="AC1537" s="104"/>
      <c r="AD1537" s="104"/>
      <c r="AE1537" s="132"/>
      <c r="AF1537" s="133"/>
      <c r="AG1537" s="132"/>
      <c r="AH1537" s="132"/>
      <c r="AI1537" s="133"/>
      <c r="AJ1537" s="132"/>
      <c r="AK1537" s="104"/>
      <c r="AL1537" s="104"/>
      <c r="AM1537" s="104"/>
      <c r="AN1537" s="132"/>
      <c r="AO1537" s="104"/>
      <c r="AP1537" s="104"/>
      <c r="AQ1537" s="104"/>
      <c r="AR1537" s="104"/>
      <c r="AS1537" s="104"/>
      <c r="AT1537" s="104"/>
      <c r="AU1537" s="104"/>
      <c r="AV1537" s="126"/>
      <c r="AW1537" s="104"/>
      <c r="AX1537" s="134"/>
      <c r="AY1537" s="134"/>
      <c r="AZ1537" s="134"/>
    </row>
    <row r="1538">
      <c r="B1538" s="135"/>
      <c r="D1538" s="38"/>
      <c r="E1538" s="83"/>
      <c r="F1538" s="70"/>
      <c r="G1538" s="71"/>
      <c r="H1538" s="72"/>
      <c r="I1538" s="72"/>
      <c r="J1538" s="72"/>
      <c r="K1538" s="72"/>
      <c r="L1538" s="72"/>
      <c r="M1538" s="72"/>
      <c r="N1538" s="73"/>
      <c r="O1538" s="73"/>
      <c r="P1538" s="73"/>
      <c r="Q1538" s="72"/>
      <c r="R1538" s="128"/>
      <c r="S1538" s="129"/>
      <c r="T1538" s="130"/>
      <c r="U1538" s="129"/>
      <c r="V1538" s="95"/>
      <c r="W1538" s="95"/>
      <c r="X1538" s="131"/>
      <c r="Y1538" s="132"/>
      <c r="Z1538" s="132"/>
      <c r="AA1538" s="95"/>
      <c r="AB1538" s="132"/>
      <c r="AC1538" s="104"/>
      <c r="AD1538" s="104"/>
      <c r="AE1538" s="132"/>
      <c r="AF1538" s="133"/>
      <c r="AG1538" s="132"/>
      <c r="AH1538" s="132"/>
      <c r="AI1538" s="133"/>
      <c r="AJ1538" s="132"/>
      <c r="AK1538" s="104"/>
      <c r="AL1538" s="104"/>
      <c r="AM1538" s="104"/>
      <c r="AN1538" s="132"/>
      <c r="AO1538" s="104"/>
      <c r="AP1538" s="104"/>
      <c r="AQ1538" s="104"/>
      <c r="AR1538" s="104"/>
      <c r="AS1538" s="104"/>
      <c r="AT1538" s="104"/>
      <c r="AU1538" s="104"/>
      <c r="AV1538" s="126"/>
      <c r="AW1538" s="104"/>
      <c r="AX1538" s="134"/>
      <c r="AY1538" s="134"/>
      <c r="AZ1538" s="134"/>
    </row>
    <row r="1539">
      <c r="B1539" s="135"/>
      <c r="D1539" s="38"/>
      <c r="E1539" s="83"/>
      <c r="F1539" s="70"/>
      <c r="G1539" s="71"/>
      <c r="H1539" s="72"/>
      <c r="I1539" s="72"/>
      <c r="J1539" s="72"/>
      <c r="K1539" s="72"/>
      <c r="L1539" s="72"/>
      <c r="M1539" s="72"/>
      <c r="N1539" s="73"/>
      <c r="O1539" s="73"/>
      <c r="P1539" s="73"/>
      <c r="Q1539" s="72"/>
      <c r="R1539" s="128"/>
      <c r="S1539" s="129"/>
      <c r="T1539" s="130"/>
      <c r="U1539" s="129"/>
      <c r="V1539" s="95"/>
      <c r="W1539" s="95"/>
      <c r="X1539" s="131"/>
      <c r="Y1539" s="132"/>
      <c r="Z1539" s="132"/>
      <c r="AA1539" s="95"/>
      <c r="AB1539" s="132"/>
      <c r="AC1539" s="104"/>
      <c r="AD1539" s="104"/>
      <c r="AE1539" s="132"/>
      <c r="AF1539" s="133"/>
      <c r="AG1539" s="132"/>
      <c r="AH1539" s="132"/>
      <c r="AI1539" s="133"/>
      <c r="AJ1539" s="132"/>
      <c r="AK1539" s="104"/>
      <c r="AL1539" s="104"/>
      <c r="AM1539" s="104"/>
      <c r="AN1539" s="132"/>
      <c r="AO1539" s="104"/>
      <c r="AP1539" s="104"/>
      <c r="AQ1539" s="104"/>
      <c r="AR1539" s="104"/>
      <c r="AS1539" s="104"/>
      <c r="AT1539" s="104"/>
      <c r="AU1539" s="104"/>
      <c r="AV1539" s="126"/>
      <c r="AW1539" s="104"/>
      <c r="AX1539" s="134"/>
      <c r="AY1539" s="134"/>
      <c r="AZ1539" s="134"/>
    </row>
    <row r="1540">
      <c r="B1540" s="135"/>
      <c r="D1540" s="38"/>
      <c r="E1540" s="83"/>
      <c r="F1540" s="70"/>
      <c r="G1540" s="71"/>
      <c r="H1540" s="72"/>
      <c r="I1540" s="72"/>
      <c r="J1540" s="72"/>
      <c r="K1540" s="72"/>
      <c r="L1540" s="72"/>
      <c r="M1540" s="72"/>
      <c r="N1540" s="73"/>
      <c r="O1540" s="73"/>
      <c r="P1540" s="73"/>
      <c r="Q1540" s="72"/>
      <c r="R1540" s="128"/>
      <c r="S1540" s="129"/>
      <c r="T1540" s="130"/>
      <c r="U1540" s="129"/>
      <c r="V1540" s="95"/>
      <c r="W1540" s="95"/>
      <c r="X1540" s="131"/>
      <c r="Y1540" s="132"/>
      <c r="Z1540" s="132"/>
      <c r="AA1540" s="95"/>
      <c r="AB1540" s="132"/>
      <c r="AC1540" s="104"/>
      <c r="AD1540" s="104"/>
      <c r="AE1540" s="132"/>
      <c r="AF1540" s="133"/>
      <c r="AG1540" s="132"/>
      <c r="AH1540" s="132"/>
      <c r="AI1540" s="133"/>
      <c r="AJ1540" s="132"/>
      <c r="AK1540" s="104"/>
      <c r="AL1540" s="104"/>
      <c r="AM1540" s="104"/>
      <c r="AN1540" s="132"/>
      <c r="AO1540" s="104"/>
      <c r="AP1540" s="104"/>
      <c r="AQ1540" s="104"/>
      <c r="AR1540" s="104"/>
      <c r="AS1540" s="104"/>
      <c r="AT1540" s="104"/>
      <c r="AU1540" s="104"/>
      <c r="AV1540" s="126"/>
      <c r="AW1540" s="104"/>
      <c r="AX1540" s="134"/>
      <c r="AY1540" s="134"/>
      <c r="AZ1540" s="134"/>
    </row>
    <row r="1541">
      <c r="B1541" s="135"/>
      <c r="D1541" s="38"/>
      <c r="E1541" s="83"/>
      <c r="F1541" s="70"/>
      <c r="G1541" s="71"/>
      <c r="H1541" s="72"/>
      <c r="I1541" s="72"/>
      <c r="J1541" s="72"/>
      <c r="K1541" s="72"/>
      <c r="L1541" s="72"/>
      <c r="M1541" s="72"/>
      <c r="N1541" s="73"/>
      <c r="O1541" s="73"/>
      <c r="P1541" s="73"/>
      <c r="Q1541" s="72"/>
      <c r="R1541" s="128"/>
      <c r="S1541" s="129"/>
      <c r="T1541" s="130"/>
      <c r="U1541" s="129"/>
      <c r="V1541" s="95"/>
      <c r="W1541" s="95"/>
      <c r="X1541" s="131"/>
      <c r="Y1541" s="132"/>
      <c r="Z1541" s="132"/>
      <c r="AA1541" s="95"/>
      <c r="AB1541" s="132"/>
      <c r="AC1541" s="104"/>
      <c r="AD1541" s="104"/>
      <c r="AE1541" s="132"/>
      <c r="AF1541" s="133"/>
      <c r="AG1541" s="132"/>
      <c r="AH1541" s="132"/>
      <c r="AI1541" s="133"/>
      <c r="AJ1541" s="132"/>
      <c r="AK1541" s="104"/>
      <c r="AL1541" s="104"/>
      <c r="AM1541" s="104"/>
      <c r="AN1541" s="132"/>
      <c r="AO1541" s="104"/>
      <c r="AP1541" s="104"/>
      <c r="AQ1541" s="104"/>
      <c r="AR1541" s="104"/>
      <c r="AS1541" s="104"/>
      <c r="AT1541" s="104"/>
      <c r="AU1541" s="104"/>
      <c r="AV1541" s="126"/>
      <c r="AW1541" s="104"/>
      <c r="AX1541" s="134"/>
      <c r="AY1541" s="134"/>
      <c r="AZ1541" s="134"/>
    </row>
    <row r="1542">
      <c r="B1542" s="135"/>
      <c r="D1542" s="38"/>
      <c r="E1542" s="83"/>
      <c r="F1542" s="70"/>
      <c r="G1542" s="71"/>
      <c r="H1542" s="72"/>
      <c r="I1542" s="72"/>
      <c r="J1542" s="72"/>
      <c r="K1542" s="72"/>
      <c r="L1542" s="72"/>
      <c r="M1542" s="72"/>
      <c r="N1542" s="73"/>
      <c r="O1542" s="73"/>
      <c r="P1542" s="73"/>
      <c r="Q1542" s="72"/>
      <c r="R1542" s="128"/>
      <c r="S1542" s="129"/>
      <c r="T1542" s="130"/>
      <c r="U1542" s="129"/>
      <c r="V1542" s="95"/>
      <c r="W1542" s="95"/>
      <c r="X1542" s="131"/>
      <c r="Y1542" s="132"/>
      <c r="Z1542" s="132"/>
      <c r="AA1542" s="95"/>
      <c r="AB1542" s="132"/>
      <c r="AC1542" s="104"/>
      <c r="AD1542" s="104"/>
      <c r="AE1542" s="132"/>
      <c r="AF1542" s="133"/>
      <c r="AG1542" s="132"/>
      <c r="AH1542" s="132"/>
      <c r="AI1542" s="133"/>
      <c r="AJ1542" s="132"/>
      <c r="AK1542" s="104"/>
      <c r="AL1542" s="104"/>
      <c r="AM1542" s="104"/>
      <c r="AN1542" s="132"/>
      <c r="AO1542" s="104"/>
      <c r="AP1542" s="104"/>
      <c r="AQ1542" s="104"/>
      <c r="AR1542" s="104"/>
      <c r="AS1542" s="104"/>
      <c r="AT1542" s="104"/>
      <c r="AU1542" s="104"/>
      <c r="AV1542" s="126"/>
      <c r="AW1542" s="104"/>
      <c r="AX1542" s="134"/>
      <c r="AY1542" s="134"/>
      <c r="AZ1542" s="134"/>
    </row>
    <row r="1543">
      <c r="B1543" s="135"/>
      <c r="D1543" s="38"/>
      <c r="E1543" s="83"/>
      <c r="F1543" s="70"/>
      <c r="G1543" s="71"/>
      <c r="H1543" s="72"/>
      <c r="I1543" s="72"/>
      <c r="J1543" s="72"/>
      <c r="K1543" s="72"/>
      <c r="L1543" s="72"/>
      <c r="M1543" s="72"/>
      <c r="N1543" s="73"/>
      <c r="O1543" s="73"/>
      <c r="P1543" s="73"/>
      <c r="Q1543" s="72"/>
      <c r="R1543" s="128"/>
      <c r="S1543" s="129"/>
      <c r="T1543" s="130"/>
      <c r="U1543" s="129"/>
      <c r="V1543" s="95"/>
      <c r="W1543" s="95"/>
      <c r="X1543" s="131"/>
      <c r="Y1543" s="132"/>
      <c r="Z1543" s="132"/>
      <c r="AA1543" s="95"/>
      <c r="AB1543" s="132"/>
      <c r="AC1543" s="104"/>
      <c r="AD1543" s="104"/>
      <c r="AE1543" s="132"/>
      <c r="AF1543" s="133"/>
      <c r="AG1543" s="132"/>
      <c r="AH1543" s="132"/>
      <c r="AI1543" s="133"/>
      <c r="AJ1543" s="132"/>
      <c r="AK1543" s="104"/>
      <c r="AL1543" s="104"/>
      <c r="AM1543" s="104"/>
      <c r="AN1543" s="132"/>
      <c r="AO1543" s="104"/>
      <c r="AP1543" s="104"/>
      <c r="AQ1543" s="104"/>
      <c r="AR1543" s="104"/>
      <c r="AS1543" s="104"/>
      <c r="AT1543" s="104"/>
      <c r="AU1543" s="104"/>
      <c r="AV1543" s="126"/>
      <c r="AW1543" s="104"/>
      <c r="AX1543" s="134"/>
      <c r="AY1543" s="134"/>
      <c r="AZ1543" s="134"/>
    </row>
    <row r="1544">
      <c r="B1544" s="135"/>
      <c r="D1544" s="38"/>
      <c r="E1544" s="83"/>
      <c r="F1544" s="70"/>
      <c r="G1544" s="71"/>
      <c r="H1544" s="72"/>
      <c r="I1544" s="72"/>
      <c r="J1544" s="72"/>
      <c r="K1544" s="72"/>
      <c r="L1544" s="72"/>
      <c r="M1544" s="72"/>
      <c r="N1544" s="73"/>
      <c r="O1544" s="73"/>
      <c r="P1544" s="73"/>
      <c r="Q1544" s="72"/>
      <c r="R1544" s="128"/>
      <c r="S1544" s="129"/>
      <c r="T1544" s="130"/>
      <c r="U1544" s="129"/>
      <c r="V1544" s="95"/>
      <c r="W1544" s="95"/>
      <c r="X1544" s="131"/>
      <c r="Y1544" s="132"/>
      <c r="Z1544" s="132"/>
      <c r="AA1544" s="95"/>
      <c r="AB1544" s="132"/>
      <c r="AC1544" s="104"/>
      <c r="AD1544" s="104"/>
      <c r="AE1544" s="132"/>
      <c r="AF1544" s="133"/>
      <c r="AG1544" s="132"/>
      <c r="AH1544" s="132"/>
      <c r="AI1544" s="133"/>
      <c r="AJ1544" s="132"/>
      <c r="AK1544" s="104"/>
      <c r="AL1544" s="104"/>
      <c r="AM1544" s="104"/>
      <c r="AN1544" s="132"/>
      <c r="AO1544" s="104"/>
      <c r="AP1544" s="104"/>
      <c r="AQ1544" s="104"/>
      <c r="AR1544" s="104"/>
      <c r="AS1544" s="104"/>
      <c r="AT1544" s="104"/>
      <c r="AU1544" s="104"/>
      <c r="AV1544" s="126"/>
      <c r="AW1544" s="104"/>
      <c r="AX1544" s="134"/>
      <c r="AY1544" s="134"/>
      <c r="AZ1544" s="134"/>
    </row>
    <row r="1545">
      <c r="B1545" s="135"/>
      <c r="D1545" s="38"/>
      <c r="E1545" s="83"/>
      <c r="F1545" s="70"/>
      <c r="G1545" s="71"/>
      <c r="H1545" s="72"/>
      <c r="I1545" s="72"/>
      <c r="J1545" s="72"/>
      <c r="K1545" s="72"/>
      <c r="L1545" s="72"/>
      <c r="M1545" s="72"/>
      <c r="N1545" s="73"/>
      <c r="O1545" s="73"/>
      <c r="P1545" s="73"/>
      <c r="Q1545" s="72"/>
      <c r="R1545" s="128"/>
      <c r="S1545" s="129"/>
      <c r="T1545" s="130"/>
      <c r="U1545" s="129"/>
      <c r="V1545" s="95"/>
      <c r="W1545" s="95"/>
      <c r="X1545" s="131"/>
      <c r="Y1545" s="132"/>
      <c r="Z1545" s="132"/>
      <c r="AA1545" s="95"/>
      <c r="AB1545" s="132"/>
      <c r="AC1545" s="104"/>
      <c r="AD1545" s="104"/>
      <c r="AE1545" s="132"/>
      <c r="AF1545" s="133"/>
      <c r="AG1545" s="132"/>
      <c r="AH1545" s="132"/>
      <c r="AI1545" s="133"/>
      <c r="AJ1545" s="132"/>
      <c r="AK1545" s="104"/>
      <c r="AL1545" s="104"/>
      <c r="AM1545" s="104"/>
      <c r="AN1545" s="132"/>
      <c r="AO1545" s="104"/>
      <c r="AP1545" s="104"/>
      <c r="AQ1545" s="104"/>
      <c r="AR1545" s="104"/>
      <c r="AS1545" s="104"/>
      <c r="AT1545" s="104"/>
      <c r="AU1545" s="104"/>
      <c r="AV1545" s="126"/>
      <c r="AW1545" s="104"/>
      <c r="AX1545" s="134"/>
      <c r="AY1545" s="134"/>
      <c r="AZ1545" s="134"/>
    </row>
    <row r="1546">
      <c r="B1546" s="135"/>
      <c r="D1546" s="38"/>
      <c r="E1546" s="83"/>
      <c r="F1546" s="70"/>
      <c r="G1546" s="71"/>
      <c r="H1546" s="72"/>
      <c r="I1546" s="72"/>
      <c r="J1546" s="72"/>
      <c r="K1546" s="72"/>
      <c r="L1546" s="72"/>
      <c r="M1546" s="72"/>
      <c r="N1546" s="73"/>
      <c r="O1546" s="73"/>
      <c r="P1546" s="73"/>
      <c r="Q1546" s="72"/>
      <c r="R1546" s="128"/>
      <c r="S1546" s="129"/>
      <c r="T1546" s="130"/>
      <c r="U1546" s="129"/>
      <c r="V1546" s="95"/>
      <c r="W1546" s="95"/>
      <c r="X1546" s="131"/>
      <c r="Y1546" s="132"/>
      <c r="Z1546" s="132"/>
      <c r="AA1546" s="95"/>
      <c r="AB1546" s="132"/>
      <c r="AC1546" s="104"/>
      <c r="AD1546" s="104"/>
      <c r="AE1546" s="132"/>
      <c r="AF1546" s="133"/>
      <c r="AG1546" s="132"/>
      <c r="AH1546" s="132"/>
      <c r="AI1546" s="133"/>
      <c r="AJ1546" s="132"/>
      <c r="AK1546" s="104"/>
      <c r="AL1546" s="104"/>
      <c r="AM1546" s="104"/>
      <c r="AN1546" s="132"/>
      <c r="AO1546" s="104"/>
      <c r="AP1546" s="104"/>
      <c r="AQ1546" s="104"/>
      <c r="AR1546" s="104"/>
      <c r="AS1546" s="104"/>
      <c r="AT1546" s="104"/>
      <c r="AU1546" s="104"/>
      <c r="AV1546" s="126"/>
      <c r="AW1546" s="104"/>
      <c r="AX1546" s="134"/>
      <c r="AY1546" s="134"/>
      <c r="AZ1546" s="134"/>
    </row>
    <row r="1547">
      <c r="B1547" s="135"/>
      <c r="D1547" s="38"/>
      <c r="E1547" s="83"/>
      <c r="F1547" s="70"/>
      <c r="G1547" s="71"/>
      <c r="H1547" s="72"/>
      <c r="I1547" s="72"/>
      <c r="J1547" s="72"/>
      <c r="K1547" s="72"/>
      <c r="L1547" s="72"/>
      <c r="M1547" s="72"/>
      <c r="N1547" s="73"/>
      <c r="O1547" s="73"/>
      <c r="P1547" s="73"/>
      <c r="Q1547" s="72"/>
      <c r="R1547" s="128"/>
      <c r="S1547" s="129"/>
      <c r="T1547" s="130"/>
      <c r="U1547" s="129"/>
      <c r="V1547" s="95"/>
      <c r="W1547" s="95"/>
      <c r="X1547" s="131"/>
      <c r="Y1547" s="132"/>
      <c r="Z1547" s="132"/>
      <c r="AA1547" s="95"/>
      <c r="AB1547" s="132"/>
      <c r="AC1547" s="104"/>
      <c r="AD1547" s="104"/>
      <c r="AE1547" s="132"/>
      <c r="AF1547" s="133"/>
      <c r="AG1547" s="132"/>
      <c r="AH1547" s="132"/>
      <c r="AI1547" s="133"/>
      <c r="AJ1547" s="132"/>
      <c r="AK1547" s="104"/>
      <c r="AL1547" s="104"/>
      <c r="AM1547" s="104"/>
      <c r="AN1547" s="132"/>
      <c r="AO1547" s="104"/>
      <c r="AP1547" s="104"/>
      <c r="AQ1547" s="104"/>
      <c r="AR1547" s="104"/>
      <c r="AS1547" s="104"/>
      <c r="AT1547" s="104"/>
      <c r="AU1547" s="104"/>
      <c r="AV1547" s="126"/>
      <c r="AW1547" s="104"/>
      <c r="AX1547" s="134"/>
      <c r="AY1547" s="134"/>
      <c r="AZ1547" s="134"/>
    </row>
    <row r="1548">
      <c r="B1548" s="135"/>
      <c r="D1548" s="38"/>
      <c r="E1548" s="83"/>
      <c r="F1548" s="70"/>
      <c r="G1548" s="71"/>
      <c r="H1548" s="72"/>
      <c r="I1548" s="72"/>
      <c r="J1548" s="72"/>
      <c r="K1548" s="72"/>
      <c r="L1548" s="72"/>
      <c r="M1548" s="72"/>
      <c r="N1548" s="73"/>
      <c r="O1548" s="73"/>
      <c r="P1548" s="73"/>
      <c r="Q1548" s="72"/>
      <c r="R1548" s="128"/>
      <c r="S1548" s="129"/>
      <c r="T1548" s="130"/>
      <c r="U1548" s="129"/>
      <c r="V1548" s="95"/>
      <c r="W1548" s="95"/>
      <c r="X1548" s="131"/>
      <c r="Y1548" s="132"/>
      <c r="Z1548" s="132"/>
      <c r="AA1548" s="95"/>
      <c r="AB1548" s="132"/>
      <c r="AC1548" s="104"/>
      <c r="AD1548" s="104"/>
      <c r="AE1548" s="132"/>
      <c r="AF1548" s="133"/>
      <c r="AG1548" s="132"/>
      <c r="AH1548" s="132"/>
      <c r="AI1548" s="133"/>
      <c r="AJ1548" s="132"/>
      <c r="AK1548" s="104"/>
      <c r="AL1548" s="104"/>
      <c r="AM1548" s="104"/>
      <c r="AN1548" s="132"/>
      <c r="AO1548" s="104"/>
      <c r="AP1548" s="104"/>
      <c r="AQ1548" s="104"/>
      <c r="AR1548" s="104"/>
      <c r="AS1548" s="104"/>
      <c r="AT1548" s="104"/>
      <c r="AU1548" s="104"/>
      <c r="AV1548" s="126"/>
      <c r="AW1548" s="104"/>
      <c r="AX1548" s="134"/>
      <c r="AY1548" s="134"/>
      <c r="AZ1548" s="134"/>
    </row>
    <row r="1549">
      <c r="B1549" s="135"/>
      <c r="D1549" s="38"/>
      <c r="E1549" s="83"/>
      <c r="F1549" s="70"/>
      <c r="G1549" s="71"/>
      <c r="H1549" s="72"/>
      <c r="I1549" s="72"/>
      <c r="J1549" s="72"/>
      <c r="K1549" s="72"/>
      <c r="L1549" s="72"/>
      <c r="M1549" s="72"/>
      <c r="N1549" s="73"/>
      <c r="O1549" s="73"/>
      <c r="P1549" s="73"/>
      <c r="Q1549" s="72"/>
      <c r="R1549" s="128"/>
      <c r="S1549" s="129"/>
      <c r="T1549" s="130"/>
      <c r="U1549" s="129"/>
      <c r="V1549" s="95"/>
      <c r="W1549" s="95"/>
      <c r="X1549" s="131"/>
      <c r="Y1549" s="132"/>
      <c r="Z1549" s="132"/>
      <c r="AA1549" s="95"/>
      <c r="AB1549" s="132"/>
      <c r="AC1549" s="104"/>
      <c r="AD1549" s="104"/>
      <c r="AE1549" s="132"/>
      <c r="AF1549" s="133"/>
      <c r="AG1549" s="132"/>
      <c r="AH1549" s="132"/>
      <c r="AI1549" s="133"/>
      <c r="AJ1549" s="132"/>
      <c r="AK1549" s="104"/>
      <c r="AL1549" s="104"/>
      <c r="AM1549" s="104"/>
      <c r="AN1549" s="132"/>
      <c r="AO1549" s="104"/>
      <c r="AP1549" s="104"/>
      <c r="AQ1549" s="104"/>
      <c r="AR1549" s="104"/>
      <c r="AS1549" s="104"/>
      <c r="AT1549" s="104"/>
      <c r="AU1549" s="104"/>
      <c r="AV1549" s="126"/>
      <c r="AW1549" s="104"/>
      <c r="AX1549" s="134"/>
      <c r="AY1549" s="134"/>
      <c r="AZ1549" s="134"/>
    </row>
    <row r="1550">
      <c r="B1550" s="135"/>
      <c r="D1550" s="38"/>
      <c r="E1550" s="83"/>
      <c r="F1550" s="70"/>
      <c r="G1550" s="71"/>
      <c r="H1550" s="72"/>
      <c r="I1550" s="72"/>
      <c r="J1550" s="72"/>
      <c r="K1550" s="72"/>
      <c r="L1550" s="72"/>
      <c r="M1550" s="72"/>
      <c r="N1550" s="73"/>
      <c r="O1550" s="73"/>
      <c r="P1550" s="73"/>
      <c r="Q1550" s="72"/>
      <c r="R1550" s="128"/>
      <c r="S1550" s="129"/>
      <c r="T1550" s="130"/>
      <c r="U1550" s="129"/>
      <c r="V1550" s="95"/>
      <c r="W1550" s="95"/>
      <c r="X1550" s="131"/>
      <c r="Y1550" s="132"/>
      <c r="Z1550" s="132"/>
      <c r="AA1550" s="95"/>
      <c r="AB1550" s="132"/>
      <c r="AC1550" s="104"/>
      <c r="AD1550" s="104"/>
      <c r="AE1550" s="132"/>
      <c r="AF1550" s="133"/>
      <c r="AG1550" s="132"/>
      <c r="AH1550" s="132"/>
      <c r="AI1550" s="133"/>
      <c r="AJ1550" s="132"/>
      <c r="AK1550" s="104"/>
      <c r="AL1550" s="104"/>
      <c r="AM1550" s="104"/>
      <c r="AN1550" s="132"/>
      <c r="AO1550" s="104"/>
      <c r="AP1550" s="104"/>
      <c r="AQ1550" s="104"/>
      <c r="AR1550" s="104"/>
      <c r="AS1550" s="104"/>
      <c r="AT1550" s="104"/>
      <c r="AU1550" s="104"/>
      <c r="AV1550" s="126"/>
      <c r="AW1550" s="104"/>
      <c r="AX1550" s="134"/>
      <c r="AY1550" s="134"/>
      <c r="AZ1550" s="134"/>
    </row>
    <row r="1551">
      <c r="B1551" s="135"/>
      <c r="D1551" s="38"/>
      <c r="E1551" s="83"/>
      <c r="F1551" s="70"/>
      <c r="G1551" s="71"/>
      <c r="H1551" s="72"/>
      <c r="I1551" s="72"/>
      <c r="J1551" s="72"/>
      <c r="K1551" s="72"/>
      <c r="L1551" s="72"/>
      <c r="M1551" s="72"/>
      <c r="N1551" s="73"/>
      <c r="O1551" s="73"/>
      <c r="P1551" s="73"/>
      <c r="Q1551" s="72"/>
      <c r="R1551" s="128"/>
      <c r="S1551" s="129"/>
      <c r="T1551" s="130"/>
      <c r="U1551" s="129"/>
      <c r="V1551" s="95"/>
      <c r="W1551" s="95"/>
      <c r="X1551" s="131"/>
      <c r="Y1551" s="132"/>
      <c r="Z1551" s="132"/>
      <c r="AA1551" s="95"/>
      <c r="AB1551" s="132"/>
      <c r="AC1551" s="104"/>
      <c r="AD1551" s="104"/>
      <c r="AE1551" s="132"/>
      <c r="AF1551" s="133"/>
      <c r="AG1551" s="132"/>
      <c r="AH1551" s="132"/>
      <c r="AI1551" s="133"/>
      <c r="AJ1551" s="132"/>
      <c r="AK1551" s="104"/>
      <c r="AL1551" s="104"/>
      <c r="AM1551" s="104"/>
      <c r="AN1551" s="132"/>
      <c r="AO1551" s="104"/>
      <c r="AP1551" s="104"/>
      <c r="AQ1551" s="104"/>
      <c r="AR1551" s="104"/>
      <c r="AS1551" s="104"/>
      <c r="AT1551" s="104"/>
      <c r="AU1551" s="104"/>
      <c r="AV1551" s="126"/>
      <c r="AW1551" s="104"/>
      <c r="AX1551" s="134"/>
      <c r="AY1551" s="134"/>
      <c r="AZ1551" s="134"/>
    </row>
    <row r="1552">
      <c r="B1552" s="135"/>
      <c r="D1552" s="38"/>
      <c r="E1552" s="83"/>
      <c r="F1552" s="70"/>
      <c r="G1552" s="71"/>
      <c r="H1552" s="72"/>
      <c r="I1552" s="72"/>
      <c r="J1552" s="72"/>
      <c r="K1552" s="72"/>
      <c r="L1552" s="72"/>
      <c r="M1552" s="72"/>
      <c r="N1552" s="73"/>
      <c r="O1552" s="73"/>
      <c r="P1552" s="73"/>
      <c r="Q1552" s="72"/>
      <c r="R1552" s="128"/>
      <c r="S1552" s="129"/>
      <c r="T1552" s="130"/>
      <c r="U1552" s="129"/>
      <c r="V1552" s="95"/>
      <c r="W1552" s="95"/>
      <c r="X1552" s="131"/>
      <c r="Y1552" s="132"/>
      <c r="Z1552" s="132"/>
      <c r="AA1552" s="95"/>
      <c r="AB1552" s="132"/>
      <c r="AC1552" s="104"/>
      <c r="AD1552" s="104"/>
      <c r="AE1552" s="132"/>
      <c r="AF1552" s="133"/>
      <c r="AG1552" s="132"/>
      <c r="AH1552" s="132"/>
      <c r="AI1552" s="133"/>
      <c r="AJ1552" s="132"/>
      <c r="AK1552" s="104"/>
      <c r="AL1552" s="104"/>
      <c r="AM1552" s="104"/>
      <c r="AN1552" s="132"/>
      <c r="AO1552" s="104"/>
      <c r="AP1552" s="104"/>
      <c r="AQ1552" s="104"/>
      <c r="AR1552" s="104"/>
      <c r="AS1552" s="104"/>
      <c r="AT1552" s="104"/>
      <c r="AU1552" s="104"/>
      <c r="AV1552" s="126"/>
      <c r="AW1552" s="104"/>
      <c r="AX1552" s="134"/>
      <c r="AY1552" s="134"/>
      <c r="AZ1552" s="134"/>
    </row>
    <row r="1553">
      <c r="B1553" s="135"/>
      <c r="D1553" s="38"/>
      <c r="E1553" s="83"/>
      <c r="F1553" s="70"/>
      <c r="G1553" s="71"/>
      <c r="H1553" s="72"/>
      <c r="I1553" s="72"/>
      <c r="J1553" s="72"/>
      <c r="K1553" s="72"/>
      <c r="L1553" s="72"/>
      <c r="M1553" s="72"/>
      <c r="N1553" s="73"/>
      <c r="O1553" s="73"/>
      <c r="P1553" s="73"/>
      <c r="Q1553" s="72"/>
      <c r="R1553" s="128"/>
      <c r="S1553" s="129"/>
      <c r="T1553" s="130"/>
      <c r="U1553" s="129"/>
      <c r="V1553" s="95"/>
      <c r="W1553" s="95"/>
      <c r="X1553" s="131"/>
      <c r="Y1553" s="132"/>
      <c r="Z1553" s="132"/>
      <c r="AA1553" s="95"/>
      <c r="AB1553" s="132"/>
      <c r="AC1553" s="104"/>
      <c r="AD1553" s="104"/>
      <c r="AE1553" s="132"/>
      <c r="AF1553" s="133"/>
      <c r="AG1553" s="132"/>
      <c r="AH1553" s="132"/>
      <c r="AI1553" s="133"/>
      <c r="AJ1553" s="132"/>
      <c r="AK1553" s="104"/>
      <c r="AL1553" s="104"/>
      <c r="AM1553" s="104"/>
      <c r="AN1553" s="132"/>
      <c r="AO1553" s="104"/>
      <c r="AP1553" s="104"/>
      <c r="AQ1553" s="104"/>
      <c r="AR1553" s="104"/>
      <c r="AS1553" s="104"/>
      <c r="AT1553" s="104"/>
      <c r="AU1553" s="104"/>
      <c r="AV1553" s="126"/>
      <c r="AW1553" s="104"/>
      <c r="AX1553" s="134"/>
      <c r="AY1553" s="134"/>
      <c r="AZ1553" s="134"/>
    </row>
    <row r="1554">
      <c r="B1554" s="135"/>
      <c r="D1554" s="38"/>
      <c r="E1554" s="83"/>
      <c r="F1554" s="70"/>
      <c r="G1554" s="71"/>
      <c r="H1554" s="72"/>
      <c r="I1554" s="72"/>
      <c r="J1554" s="72"/>
      <c r="K1554" s="72"/>
      <c r="L1554" s="72"/>
      <c r="M1554" s="72"/>
      <c r="N1554" s="73"/>
      <c r="O1554" s="73"/>
      <c r="P1554" s="73"/>
      <c r="Q1554" s="72"/>
      <c r="R1554" s="128"/>
      <c r="S1554" s="129"/>
      <c r="T1554" s="130"/>
      <c r="U1554" s="129"/>
      <c r="V1554" s="95"/>
      <c r="W1554" s="95"/>
      <c r="X1554" s="131"/>
      <c r="Y1554" s="132"/>
      <c r="Z1554" s="132"/>
      <c r="AA1554" s="95"/>
      <c r="AB1554" s="132"/>
      <c r="AC1554" s="104"/>
      <c r="AD1554" s="104"/>
      <c r="AE1554" s="132"/>
      <c r="AF1554" s="133"/>
      <c r="AG1554" s="132"/>
      <c r="AH1554" s="132"/>
      <c r="AI1554" s="133"/>
      <c r="AJ1554" s="132"/>
      <c r="AK1554" s="104"/>
      <c r="AL1554" s="104"/>
      <c r="AM1554" s="104"/>
      <c r="AN1554" s="132"/>
      <c r="AO1554" s="104"/>
      <c r="AP1554" s="104"/>
      <c r="AQ1554" s="104"/>
      <c r="AR1554" s="104"/>
      <c r="AS1554" s="104"/>
      <c r="AT1554" s="104"/>
      <c r="AU1554" s="104"/>
      <c r="AV1554" s="126"/>
      <c r="AW1554" s="104"/>
      <c r="AX1554" s="134"/>
      <c r="AY1554" s="134"/>
      <c r="AZ1554" s="134"/>
    </row>
    <row r="1555">
      <c r="B1555" s="135"/>
      <c r="D1555" s="38"/>
      <c r="E1555" s="83"/>
      <c r="F1555" s="70"/>
      <c r="G1555" s="71"/>
      <c r="H1555" s="72"/>
      <c r="I1555" s="72"/>
      <c r="J1555" s="72"/>
      <c r="K1555" s="72"/>
      <c r="L1555" s="72"/>
      <c r="M1555" s="72"/>
      <c r="N1555" s="73"/>
      <c r="O1555" s="73"/>
      <c r="P1555" s="73"/>
      <c r="Q1555" s="72"/>
      <c r="R1555" s="128"/>
      <c r="S1555" s="129"/>
      <c r="T1555" s="130"/>
      <c r="U1555" s="129"/>
      <c r="V1555" s="95"/>
      <c r="W1555" s="95"/>
      <c r="X1555" s="131"/>
      <c r="Y1555" s="132"/>
      <c r="Z1555" s="132"/>
      <c r="AA1555" s="95"/>
      <c r="AB1555" s="132"/>
      <c r="AC1555" s="104"/>
      <c r="AD1555" s="104"/>
      <c r="AE1555" s="132"/>
      <c r="AF1555" s="133"/>
      <c r="AG1555" s="132"/>
      <c r="AH1555" s="132"/>
      <c r="AI1555" s="133"/>
      <c r="AJ1555" s="132"/>
      <c r="AK1555" s="104"/>
      <c r="AL1555" s="104"/>
      <c r="AM1555" s="104"/>
      <c r="AN1555" s="132"/>
      <c r="AO1555" s="104"/>
      <c r="AP1555" s="104"/>
      <c r="AQ1555" s="104"/>
      <c r="AR1555" s="104"/>
      <c r="AS1555" s="104"/>
      <c r="AT1555" s="104"/>
      <c r="AU1555" s="104"/>
      <c r="AV1555" s="126"/>
      <c r="AW1555" s="104"/>
      <c r="AX1555" s="134"/>
      <c r="AY1555" s="134"/>
      <c r="AZ1555" s="134"/>
    </row>
    <row r="1556">
      <c r="B1556" s="135"/>
      <c r="D1556" s="38"/>
      <c r="E1556" s="83"/>
      <c r="F1556" s="70"/>
      <c r="G1556" s="71"/>
      <c r="H1556" s="72"/>
      <c r="I1556" s="72"/>
      <c r="J1556" s="72"/>
      <c r="K1556" s="72"/>
      <c r="L1556" s="72"/>
      <c r="M1556" s="72"/>
      <c r="N1556" s="73"/>
      <c r="O1556" s="73"/>
      <c r="P1556" s="73"/>
      <c r="Q1556" s="72"/>
      <c r="R1556" s="128"/>
      <c r="S1556" s="129"/>
      <c r="T1556" s="130"/>
      <c r="U1556" s="129"/>
      <c r="V1556" s="95"/>
      <c r="W1556" s="95"/>
      <c r="X1556" s="131"/>
      <c r="Y1556" s="132"/>
      <c r="Z1556" s="132"/>
      <c r="AA1556" s="95"/>
      <c r="AB1556" s="132"/>
      <c r="AC1556" s="104"/>
      <c r="AD1556" s="104"/>
      <c r="AE1556" s="132"/>
      <c r="AF1556" s="133"/>
      <c r="AG1556" s="132"/>
      <c r="AH1556" s="132"/>
      <c r="AI1556" s="133"/>
      <c r="AJ1556" s="132"/>
      <c r="AK1556" s="104"/>
      <c r="AL1556" s="104"/>
      <c r="AM1556" s="104"/>
      <c r="AN1556" s="132"/>
      <c r="AO1556" s="104"/>
      <c r="AP1556" s="104"/>
      <c r="AQ1556" s="104"/>
      <c r="AR1556" s="104"/>
      <c r="AS1556" s="104"/>
      <c r="AT1556" s="104"/>
      <c r="AU1556" s="104"/>
      <c r="AV1556" s="126"/>
      <c r="AW1556" s="104"/>
      <c r="AX1556" s="134"/>
      <c r="AY1556" s="134"/>
      <c r="AZ1556" s="134"/>
    </row>
    <row r="1557">
      <c r="B1557" s="135"/>
      <c r="D1557" s="38"/>
      <c r="E1557" s="83"/>
      <c r="F1557" s="70"/>
      <c r="G1557" s="71"/>
      <c r="H1557" s="72"/>
      <c r="I1557" s="72"/>
      <c r="J1557" s="72"/>
      <c r="K1557" s="72"/>
      <c r="L1557" s="72"/>
      <c r="M1557" s="72"/>
      <c r="N1557" s="73"/>
      <c r="O1557" s="73"/>
      <c r="P1557" s="73"/>
      <c r="Q1557" s="72"/>
      <c r="R1557" s="128"/>
      <c r="S1557" s="129"/>
      <c r="T1557" s="130"/>
      <c r="U1557" s="129"/>
      <c r="V1557" s="95"/>
      <c r="W1557" s="95"/>
      <c r="X1557" s="131"/>
      <c r="Y1557" s="132"/>
      <c r="Z1557" s="132"/>
      <c r="AA1557" s="95"/>
      <c r="AB1557" s="132"/>
      <c r="AC1557" s="104"/>
      <c r="AD1557" s="104"/>
      <c r="AE1557" s="132"/>
      <c r="AF1557" s="133"/>
      <c r="AG1557" s="132"/>
      <c r="AH1557" s="132"/>
      <c r="AI1557" s="133"/>
      <c r="AJ1557" s="132"/>
      <c r="AK1557" s="104"/>
      <c r="AL1557" s="104"/>
      <c r="AM1557" s="104"/>
      <c r="AN1557" s="132"/>
      <c r="AO1557" s="104"/>
      <c r="AP1557" s="104"/>
      <c r="AQ1557" s="104"/>
      <c r="AR1557" s="104"/>
      <c r="AS1557" s="104"/>
      <c r="AT1557" s="104"/>
      <c r="AU1557" s="104"/>
      <c r="AV1557" s="126"/>
      <c r="AW1557" s="104"/>
      <c r="AX1557" s="134"/>
      <c r="AY1557" s="134"/>
      <c r="AZ1557" s="134"/>
    </row>
    <row r="1558">
      <c r="B1558" s="135"/>
      <c r="D1558" s="38"/>
      <c r="E1558" s="83"/>
      <c r="F1558" s="70"/>
      <c r="G1558" s="71"/>
      <c r="H1558" s="72"/>
      <c r="I1558" s="72"/>
      <c r="J1558" s="72"/>
      <c r="K1558" s="72"/>
      <c r="L1558" s="72"/>
      <c r="M1558" s="72"/>
      <c r="N1558" s="73"/>
      <c r="O1558" s="73"/>
      <c r="P1558" s="73"/>
      <c r="Q1558" s="72"/>
      <c r="R1558" s="128"/>
      <c r="S1558" s="129"/>
      <c r="T1558" s="130"/>
      <c r="U1558" s="129"/>
      <c r="V1558" s="95"/>
      <c r="W1558" s="95"/>
      <c r="X1558" s="131"/>
      <c r="Y1558" s="132"/>
      <c r="Z1558" s="132"/>
      <c r="AA1558" s="95"/>
      <c r="AB1558" s="132"/>
      <c r="AC1558" s="104"/>
      <c r="AD1558" s="104"/>
      <c r="AE1558" s="132"/>
      <c r="AF1558" s="133"/>
      <c r="AG1558" s="132"/>
      <c r="AH1558" s="132"/>
      <c r="AI1558" s="133"/>
      <c r="AJ1558" s="132"/>
      <c r="AK1558" s="104"/>
      <c r="AL1558" s="104"/>
      <c r="AM1558" s="104"/>
      <c r="AN1558" s="132"/>
      <c r="AO1558" s="104"/>
      <c r="AP1558" s="104"/>
      <c r="AQ1558" s="104"/>
      <c r="AR1558" s="104"/>
      <c r="AS1558" s="104"/>
      <c r="AT1558" s="104"/>
      <c r="AU1558" s="104"/>
      <c r="AV1558" s="126"/>
      <c r="AW1558" s="104"/>
      <c r="AX1558" s="134"/>
      <c r="AY1558" s="134"/>
      <c r="AZ1558" s="134"/>
    </row>
    <row r="1559">
      <c r="B1559" s="135"/>
      <c r="D1559" s="38"/>
      <c r="E1559" s="83"/>
      <c r="F1559" s="70"/>
      <c r="G1559" s="71"/>
      <c r="H1559" s="72"/>
      <c r="I1559" s="72"/>
      <c r="J1559" s="72"/>
      <c r="K1559" s="72"/>
      <c r="L1559" s="72"/>
      <c r="M1559" s="72"/>
      <c r="N1559" s="73"/>
      <c r="O1559" s="73"/>
      <c r="P1559" s="73"/>
      <c r="Q1559" s="72"/>
      <c r="R1559" s="128"/>
      <c r="S1559" s="129"/>
      <c r="T1559" s="130"/>
      <c r="U1559" s="129"/>
      <c r="V1559" s="95"/>
      <c r="W1559" s="95"/>
      <c r="X1559" s="131"/>
      <c r="Y1559" s="132"/>
      <c r="Z1559" s="132"/>
      <c r="AA1559" s="95"/>
      <c r="AB1559" s="132"/>
      <c r="AC1559" s="104"/>
      <c r="AD1559" s="104"/>
      <c r="AE1559" s="132"/>
      <c r="AF1559" s="133"/>
      <c r="AG1559" s="132"/>
      <c r="AH1559" s="132"/>
      <c r="AI1559" s="133"/>
      <c r="AJ1559" s="132"/>
      <c r="AK1559" s="104"/>
      <c r="AL1559" s="104"/>
      <c r="AM1559" s="104"/>
      <c r="AN1559" s="132"/>
      <c r="AO1559" s="104"/>
      <c r="AP1559" s="104"/>
      <c r="AQ1559" s="104"/>
      <c r="AR1559" s="104"/>
      <c r="AS1559" s="104"/>
      <c r="AT1559" s="104"/>
      <c r="AU1559" s="104"/>
      <c r="AV1559" s="126"/>
      <c r="AW1559" s="104"/>
      <c r="AX1559" s="134"/>
      <c r="AY1559" s="134"/>
      <c r="AZ1559" s="134"/>
    </row>
    <row r="1560">
      <c r="B1560" s="135"/>
      <c r="D1560" s="38"/>
      <c r="E1560" s="83"/>
      <c r="F1560" s="70"/>
      <c r="G1560" s="71"/>
      <c r="H1560" s="72"/>
      <c r="I1560" s="72"/>
      <c r="J1560" s="72"/>
      <c r="K1560" s="72"/>
      <c r="L1560" s="72"/>
      <c r="M1560" s="72"/>
      <c r="N1560" s="73"/>
      <c r="O1560" s="73"/>
      <c r="P1560" s="73"/>
      <c r="Q1560" s="72"/>
      <c r="R1560" s="128"/>
      <c r="S1560" s="129"/>
      <c r="T1560" s="130"/>
      <c r="U1560" s="129"/>
      <c r="V1560" s="95"/>
      <c r="W1560" s="95"/>
      <c r="X1560" s="131"/>
      <c r="Y1560" s="132"/>
      <c r="Z1560" s="132"/>
      <c r="AA1560" s="95"/>
      <c r="AB1560" s="132"/>
      <c r="AC1560" s="104"/>
      <c r="AD1560" s="104"/>
      <c r="AE1560" s="132"/>
      <c r="AF1560" s="133"/>
      <c r="AG1560" s="132"/>
      <c r="AH1560" s="132"/>
      <c r="AI1560" s="133"/>
      <c r="AJ1560" s="132"/>
      <c r="AK1560" s="104"/>
      <c r="AL1560" s="104"/>
      <c r="AM1560" s="104"/>
      <c r="AN1560" s="132"/>
      <c r="AO1560" s="104"/>
      <c r="AP1560" s="104"/>
      <c r="AQ1560" s="104"/>
      <c r="AR1560" s="104"/>
      <c r="AS1560" s="104"/>
      <c r="AT1560" s="104"/>
      <c r="AU1560" s="104"/>
      <c r="AV1560" s="126"/>
      <c r="AW1560" s="104"/>
      <c r="AX1560" s="134"/>
      <c r="AY1560" s="134"/>
      <c r="AZ1560" s="134"/>
    </row>
    <row r="1561">
      <c r="B1561" s="135"/>
      <c r="D1561" s="38"/>
      <c r="E1561" s="83"/>
      <c r="F1561" s="70"/>
      <c r="G1561" s="71"/>
      <c r="H1561" s="72"/>
      <c r="I1561" s="72"/>
      <c r="J1561" s="72"/>
      <c r="K1561" s="72"/>
      <c r="L1561" s="72"/>
      <c r="M1561" s="72"/>
      <c r="N1561" s="73"/>
      <c r="O1561" s="73"/>
      <c r="P1561" s="73"/>
      <c r="Q1561" s="72"/>
      <c r="R1561" s="128"/>
      <c r="S1561" s="129"/>
      <c r="T1561" s="130"/>
      <c r="U1561" s="129"/>
      <c r="V1561" s="95"/>
      <c r="W1561" s="95"/>
      <c r="X1561" s="131"/>
      <c r="Y1561" s="132"/>
      <c r="Z1561" s="132"/>
      <c r="AA1561" s="95"/>
      <c r="AB1561" s="132"/>
      <c r="AC1561" s="104"/>
      <c r="AD1561" s="104"/>
      <c r="AE1561" s="132"/>
      <c r="AF1561" s="133"/>
      <c r="AG1561" s="132"/>
      <c r="AH1561" s="132"/>
      <c r="AI1561" s="133"/>
      <c r="AJ1561" s="132"/>
      <c r="AK1561" s="104"/>
      <c r="AL1561" s="104"/>
      <c r="AM1561" s="104"/>
      <c r="AN1561" s="132"/>
      <c r="AO1561" s="104"/>
      <c r="AP1561" s="104"/>
      <c r="AQ1561" s="104"/>
      <c r="AR1561" s="104"/>
      <c r="AS1561" s="104"/>
      <c r="AT1561" s="104"/>
      <c r="AU1561" s="104"/>
      <c r="AV1561" s="126"/>
      <c r="AW1561" s="104"/>
      <c r="AX1561" s="134"/>
      <c r="AY1561" s="134"/>
      <c r="AZ1561" s="134"/>
    </row>
    <row r="1562">
      <c r="B1562" s="135"/>
      <c r="D1562" s="38"/>
      <c r="E1562" s="83"/>
      <c r="F1562" s="70"/>
      <c r="G1562" s="71"/>
      <c r="H1562" s="72"/>
      <c r="I1562" s="72"/>
      <c r="J1562" s="72"/>
      <c r="K1562" s="72"/>
      <c r="L1562" s="72"/>
      <c r="M1562" s="72"/>
      <c r="N1562" s="73"/>
      <c r="O1562" s="73"/>
      <c r="P1562" s="73"/>
      <c r="Q1562" s="72"/>
      <c r="R1562" s="128"/>
      <c r="S1562" s="129"/>
      <c r="T1562" s="130"/>
      <c r="U1562" s="129"/>
      <c r="V1562" s="95"/>
      <c r="W1562" s="95"/>
      <c r="X1562" s="131"/>
      <c r="Y1562" s="132"/>
      <c r="Z1562" s="132"/>
      <c r="AA1562" s="95"/>
      <c r="AB1562" s="132"/>
      <c r="AC1562" s="104"/>
      <c r="AD1562" s="104"/>
      <c r="AE1562" s="132"/>
      <c r="AF1562" s="133"/>
      <c r="AG1562" s="132"/>
      <c r="AH1562" s="132"/>
      <c r="AI1562" s="133"/>
      <c r="AJ1562" s="132"/>
      <c r="AK1562" s="104"/>
      <c r="AL1562" s="104"/>
      <c r="AM1562" s="104"/>
      <c r="AN1562" s="132"/>
      <c r="AO1562" s="104"/>
      <c r="AP1562" s="104"/>
      <c r="AQ1562" s="104"/>
      <c r="AR1562" s="104"/>
      <c r="AS1562" s="104"/>
      <c r="AT1562" s="104"/>
      <c r="AU1562" s="104"/>
      <c r="AV1562" s="126"/>
      <c r="AW1562" s="104"/>
      <c r="AX1562" s="134"/>
      <c r="AY1562" s="134"/>
      <c r="AZ1562" s="134"/>
    </row>
    <row r="1563">
      <c r="B1563" s="135"/>
      <c r="D1563" s="38"/>
      <c r="E1563" s="83"/>
      <c r="F1563" s="70"/>
      <c r="G1563" s="71"/>
      <c r="H1563" s="72"/>
      <c r="I1563" s="72"/>
      <c r="J1563" s="72"/>
      <c r="K1563" s="72"/>
      <c r="L1563" s="72"/>
      <c r="M1563" s="72"/>
      <c r="N1563" s="73"/>
      <c r="O1563" s="73"/>
      <c r="P1563" s="73"/>
      <c r="Q1563" s="72"/>
      <c r="R1563" s="128"/>
      <c r="S1563" s="129"/>
      <c r="T1563" s="130"/>
      <c r="U1563" s="129"/>
      <c r="V1563" s="95"/>
      <c r="W1563" s="95"/>
      <c r="X1563" s="131"/>
      <c r="Y1563" s="132"/>
      <c r="Z1563" s="132"/>
      <c r="AA1563" s="95"/>
      <c r="AB1563" s="132"/>
      <c r="AC1563" s="104"/>
      <c r="AD1563" s="104"/>
      <c r="AE1563" s="132"/>
      <c r="AF1563" s="133"/>
      <c r="AG1563" s="132"/>
      <c r="AH1563" s="132"/>
      <c r="AI1563" s="133"/>
      <c r="AJ1563" s="132"/>
      <c r="AK1563" s="104"/>
      <c r="AL1563" s="104"/>
      <c r="AM1563" s="104"/>
      <c r="AN1563" s="132"/>
      <c r="AO1563" s="104"/>
      <c r="AP1563" s="104"/>
      <c r="AQ1563" s="104"/>
      <c r="AR1563" s="104"/>
      <c r="AS1563" s="104"/>
      <c r="AT1563" s="104"/>
      <c r="AU1563" s="104"/>
      <c r="AV1563" s="126"/>
      <c r="AW1563" s="104"/>
      <c r="AX1563" s="134"/>
      <c r="AY1563" s="134"/>
      <c r="AZ1563" s="134"/>
    </row>
    <row r="1564">
      <c r="B1564" s="135"/>
      <c r="D1564" s="38"/>
      <c r="E1564" s="83"/>
      <c r="F1564" s="70"/>
      <c r="G1564" s="71"/>
      <c r="H1564" s="72"/>
      <c r="I1564" s="72"/>
      <c r="J1564" s="72"/>
      <c r="K1564" s="72"/>
      <c r="L1564" s="72"/>
      <c r="M1564" s="72"/>
      <c r="N1564" s="73"/>
      <c r="O1564" s="73"/>
      <c r="P1564" s="73"/>
      <c r="Q1564" s="72"/>
      <c r="R1564" s="128"/>
      <c r="S1564" s="129"/>
      <c r="T1564" s="130"/>
      <c r="U1564" s="129"/>
      <c r="V1564" s="95"/>
      <c r="W1564" s="95"/>
      <c r="X1564" s="131"/>
      <c r="Y1564" s="132"/>
      <c r="Z1564" s="132"/>
      <c r="AA1564" s="95"/>
      <c r="AB1564" s="132"/>
      <c r="AC1564" s="104"/>
      <c r="AD1564" s="104"/>
      <c r="AE1564" s="132"/>
      <c r="AF1564" s="133"/>
      <c r="AG1564" s="132"/>
      <c r="AH1564" s="132"/>
      <c r="AI1564" s="133"/>
      <c r="AJ1564" s="132"/>
      <c r="AK1564" s="104"/>
      <c r="AL1564" s="104"/>
      <c r="AM1564" s="104"/>
      <c r="AN1564" s="132"/>
      <c r="AO1564" s="104"/>
      <c r="AP1564" s="104"/>
      <c r="AQ1564" s="104"/>
      <c r="AR1564" s="104"/>
      <c r="AS1564" s="104"/>
      <c r="AT1564" s="104"/>
      <c r="AU1564" s="104"/>
      <c r="AV1564" s="126"/>
      <c r="AW1564" s="104"/>
      <c r="AX1564" s="134"/>
      <c r="AY1564" s="134"/>
      <c r="AZ1564" s="134"/>
    </row>
    <row r="1565">
      <c r="B1565" s="135"/>
      <c r="D1565" s="38"/>
      <c r="E1565" s="83"/>
      <c r="F1565" s="70"/>
      <c r="G1565" s="71"/>
      <c r="H1565" s="72"/>
      <c r="I1565" s="72"/>
      <c r="J1565" s="72"/>
      <c r="K1565" s="72"/>
      <c r="L1565" s="72"/>
      <c r="M1565" s="72"/>
      <c r="N1565" s="73"/>
      <c r="O1565" s="73"/>
      <c r="P1565" s="73"/>
      <c r="Q1565" s="72"/>
      <c r="R1565" s="128"/>
      <c r="S1565" s="129"/>
      <c r="T1565" s="130"/>
      <c r="U1565" s="129"/>
      <c r="V1565" s="95"/>
      <c r="W1565" s="95"/>
      <c r="X1565" s="131"/>
      <c r="Y1565" s="132"/>
      <c r="Z1565" s="132"/>
      <c r="AA1565" s="95"/>
      <c r="AB1565" s="132"/>
      <c r="AC1565" s="104"/>
      <c r="AD1565" s="104"/>
      <c r="AE1565" s="132"/>
      <c r="AF1565" s="133"/>
      <c r="AG1565" s="132"/>
      <c r="AH1565" s="132"/>
      <c r="AI1565" s="133"/>
      <c r="AJ1565" s="132"/>
      <c r="AK1565" s="104"/>
      <c r="AL1565" s="104"/>
      <c r="AM1565" s="104"/>
      <c r="AN1565" s="132"/>
      <c r="AO1565" s="104"/>
      <c r="AP1565" s="104"/>
      <c r="AQ1565" s="104"/>
      <c r="AR1565" s="104"/>
      <c r="AS1565" s="104"/>
      <c r="AT1565" s="104"/>
      <c r="AU1565" s="104"/>
      <c r="AV1565" s="126"/>
      <c r="AW1565" s="104"/>
      <c r="AX1565" s="134"/>
      <c r="AY1565" s="134"/>
      <c r="AZ1565" s="134"/>
    </row>
    <row r="1566">
      <c r="B1566" s="135"/>
      <c r="D1566" s="38"/>
      <c r="E1566" s="83"/>
      <c r="F1566" s="70"/>
      <c r="G1566" s="71"/>
      <c r="H1566" s="72"/>
      <c r="I1566" s="72"/>
      <c r="J1566" s="72"/>
      <c r="K1566" s="72"/>
      <c r="L1566" s="72"/>
      <c r="M1566" s="72"/>
      <c r="N1566" s="73"/>
      <c r="O1566" s="73"/>
      <c r="P1566" s="73"/>
      <c r="Q1566" s="72"/>
      <c r="R1566" s="128"/>
      <c r="S1566" s="129"/>
      <c r="T1566" s="130"/>
      <c r="U1566" s="129"/>
      <c r="V1566" s="95"/>
      <c r="W1566" s="95"/>
      <c r="X1566" s="131"/>
      <c r="Y1566" s="132"/>
      <c r="Z1566" s="132"/>
      <c r="AA1566" s="95"/>
      <c r="AB1566" s="132"/>
      <c r="AC1566" s="104"/>
      <c r="AD1566" s="104"/>
      <c r="AE1566" s="132"/>
      <c r="AF1566" s="133"/>
      <c r="AG1566" s="132"/>
      <c r="AH1566" s="132"/>
      <c r="AI1566" s="133"/>
      <c r="AJ1566" s="132"/>
      <c r="AK1566" s="104"/>
      <c r="AL1566" s="104"/>
      <c r="AM1566" s="104"/>
      <c r="AN1566" s="132"/>
      <c r="AO1566" s="104"/>
      <c r="AP1566" s="104"/>
      <c r="AQ1566" s="104"/>
      <c r="AR1566" s="104"/>
      <c r="AS1566" s="104"/>
      <c r="AT1566" s="104"/>
      <c r="AU1566" s="104"/>
      <c r="AV1566" s="126"/>
      <c r="AW1566" s="104"/>
      <c r="AX1566" s="134"/>
      <c r="AY1566" s="134"/>
      <c r="AZ1566" s="134"/>
    </row>
    <row r="1567">
      <c r="B1567" s="135"/>
      <c r="D1567" s="38"/>
      <c r="E1567" s="83"/>
      <c r="F1567" s="70"/>
      <c r="G1567" s="71"/>
      <c r="H1567" s="72"/>
      <c r="I1567" s="72"/>
      <c r="J1567" s="72"/>
      <c r="K1567" s="72"/>
      <c r="L1567" s="72"/>
      <c r="M1567" s="72"/>
      <c r="N1567" s="73"/>
      <c r="O1567" s="73"/>
      <c r="P1567" s="73"/>
      <c r="Q1567" s="72"/>
      <c r="R1567" s="128"/>
      <c r="S1567" s="129"/>
      <c r="T1567" s="130"/>
      <c r="U1567" s="129"/>
      <c r="V1567" s="95"/>
      <c r="W1567" s="95"/>
      <c r="X1567" s="131"/>
      <c r="Y1567" s="132"/>
      <c r="Z1567" s="132"/>
      <c r="AA1567" s="95"/>
      <c r="AB1567" s="132"/>
      <c r="AC1567" s="104"/>
      <c r="AD1567" s="104"/>
      <c r="AE1567" s="132"/>
      <c r="AF1567" s="133"/>
      <c r="AG1567" s="132"/>
      <c r="AH1567" s="132"/>
      <c r="AI1567" s="133"/>
      <c r="AJ1567" s="132"/>
      <c r="AK1567" s="104"/>
      <c r="AL1567" s="104"/>
      <c r="AM1567" s="104"/>
      <c r="AN1567" s="132"/>
      <c r="AO1567" s="104"/>
      <c r="AP1567" s="104"/>
      <c r="AQ1567" s="104"/>
      <c r="AR1567" s="104"/>
      <c r="AS1567" s="104"/>
      <c r="AT1567" s="104"/>
      <c r="AU1567" s="104"/>
      <c r="AV1567" s="126"/>
      <c r="AW1567" s="104"/>
      <c r="AX1567" s="134"/>
      <c r="AY1567" s="134"/>
      <c r="AZ1567" s="134"/>
    </row>
    <row r="1568">
      <c r="B1568" s="135"/>
      <c r="D1568" s="38"/>
      <c r="E1568" s="83"/>
      <c r="F1568" s="70"/>
      <c r="G1568" s="71"/>
      <c r="H1568" s="72"/>
      <c r="I1568" s="72"/>
      <c r="J1568" s="72"/>
      <c r="K1568" s="72"/>
      <c r="L1568" s="72"/>
      <c r="M1568" s="72"/>
      <c r="N1568" s="73"/>
      <c r="O1568" s="73"/>
      <c r="P1568" s="73"/>
      <c r="Q1568" s="72"/>
      <c r="R1568" s="128"/>
      <c r="S1568" s="129"/>
      <c r="T1568" s="130"/>
      <c r="U1568" s="129"/>
      <c r="V1568" s="95"/>
      <c r="W1568" s="95"/>
      <c r="X1568" s="131"/>
      <c r="Y1568" s="132"/>
      <c r="Z1568" s="132"/>
      <c r="AA1568" s="95"/>
      <c r="AB1568" s="132"/>
      <c r="AC1568" s="104"/>
      <c r="AD1568" s="104"/>
      <c r="AE1568" s="132"/>
      <c r="AF1568" s="133"/>
      <c r="AG1568" s="132"/>
      <c r="AH1568" s="132"/>
      <c r="AI1568" s="133"/>
      <c r="AJ1568" s="132"/>
      <c r="AK1568" s="104"/>
      <c r="AL1568" s="104"/>
      <c r="AM1568" s="104"/>
      <c r="AN1568" s="132"/>
      <c r="AO1568" s="104"/>
      <c r="AP1568" s="104"/>
      <c r="AQ1568" s="104"/>
      <c r="AR1568" s="104"/>
      <c r="AS1568" s="104"/>
      <c r="AT1568" s="104"/>
      <c r="AU1568" s="104"/>
      <c r="AV1568" s="126"/>
      <c r="AW1568" s="104"/>
      <c r="AX1568" s="134"/>
      <c r="AY1568" s="134"/>
      <c r="AZ1568" s="134"/>
    </row>
    <row r="1569">
      <c r="B1569" s="135"/>
      <c r="D1569" s="38"/>
      <c r="E1569" s="83"/>
      <c r="F1569" s="70"/>
      <c r="G1569" s="71"/>
      <c r="H1569" s="72"/>
      <c r="I1569" s="72"/>
      <c r="J1569" s="72"/>
      <c r="K1569" s="72"/>
      <c r="L1569" s="72"/>
      <c r="M1569" s="72"/>
      <c r="N1569" s="73"/>
      <c r="O1569" s="73"/>
      <c r="P1569" s="73"/>
      <c r="Q1569" s="72"/>
      <c r="R1569" s="128"/>
      <c r="S1569" s="129"/>
      <c r="T1569" s="130"/>
      <c r="U1569" s="129"/>
      <c r="V1569" s="95"/>
      <c r="W1569" s="95"/>
      <c r="X1569" s="131"/>
      <c r="Y1569" s="132"/>
      <c r="Z1569" s="132"/>
      <c r="AA1569" s="95"/>
      <c r="AB1569" s="132"/>
      <c r="AC1569" s="104"/>
      <c r="AD1569" s="104"/>
      <c r="AE1569" s="132"/>
      <c r="AF1569" s="133"/>
      <c r="AG1569" s="132"/>
      <c r="AH1569" s="132"/>
      <c r="AI1569" s="133"/>
      <c r="AJ1569" s="132"/>
      <c r="AK1569" s="104"/>
      <c r="AL1569" s="104"/>
      <c r="AM1569" s="104"/>
      <c r="AN1569" s="132"/>
      <c r="AO1569" s="104"/>
      <c r="AP1569" s="104"/>
      <c r="AQ1569" s="104"/>
      <c r="AR1569" s="104"/>
      <c r="AS1569" s="104"/>
      <c r="AT1569" s="104"/>
      <c r="AU1569" s="104"/>
      <c r="AV1569" s="126"/>
      <c r="AW1569" s="104"/>
      <c r="AX1569" s="134"/>
      <c r="AY1569" s="134"/>
      <c r="AZ1569" s="134"/>
    </row>
    <row r="1570">
      <c r="B1570" s="135"/>
      <c r="D1570" s="38"/>
      <c r="E1570" s="83"/>
      <c r="F1570" s="70"/>
      <c r="G1570" s="71"/>
      <c r="H1570" s="72"/>
      <c r="I1570" s="72"/>
      <c r="J1570" s="72"/>
      <c r="K1570" s="72"/>
      <c r="L1570" s="72"/>
      <c r="M1570" s="72"/>
      <c r="N1570" s="73"/>
      <c r="O1570" s="73"/>
      <c r="P1570" s="73"/>
      <c r="Q1570" s="72"/>
      <c r="R1570" s="128"/>
      <c r="S1570" s="129"/>
      <c r="T1570" s="130"/>
      <c r="U1570" s="129"/>
      <c r="V1570" s="95"/>
      <c r="W1570" s="95"/>
      <c r="X1570" s="131"/>
      <c r="Y1570" s="132"/>
      <c r="Z1570" s="132"/>
      <c r="AA1570" s="95"/>
      <c r="AB1570" s="132"/>
      <c r="AC1570" s="104"/>
      <c r="AD1570" s="104"/>
      <c r="AE1570" s="132"/>
      <c r="AF1570" s="133"/>
      <c r="AG1570" s="132"/>
      <c r="AH1570" s="132"/>
      <c r="AI1570" s="133"/>
      <c r="AJ1570" s="132"/>
      <c r="AK1570" s="104"/>
      <c r="AL1570" s="104"/>
      <c r="AM1570" s="104"/>
      <c r="AN1570" s="132"/>
      <c r="AO1570" s="104"/>
      <c r="AP1570" s="104"/>
      <c r="AQ1570" s="104"/>
      <c r="AR1570" s="104"/>
      <c r="AS1570" s="104"/>
      <c r="AT1570" s="104"/>
      <c r="AU1570" s="104"/>
      <c r="AV1570" s="126"/>
      <c r="AW1570" s="104"/>
      <c r="AX1570" s="134"/>
      <c r="AY1570" s="134"/>
      <c r="AZ1570" s="134"/>
    </row>
    <row r="1571">
      <c r="B1571" s="135"/>
      <c r="D1571" s="38"/>
      <c r="E1571" s="83"/>
      <c r="F1571" s="70"/>
      <c r="G1571" s="71"/>
      <c r="H1571" s="72"/>
      <c r="I1571" s="72"/>
      <c r="J1571" s="72"/>
      <c r="K1571" s="72"/>
      <c r="L1571" s="72"/>
      <c r="M1571" s="72"/>
      <c r="N1571" s="73"/>
      <c r="O1571" s="73"/>
      <c r="P1571" s="73"/>
      <c r="Q1571" s="72"/>
      <c r="R1571" s="128"/>
      <c r="S1571" s="129"/>
      <c r="T1571" s="130"/>
      <c r="U1571" s="129"/>
      <c r="V1571" s="95"/>
      <c r="W1571" s="95"/>
      <c r="X1571" s="131"/>
      <c r="Y1571" s="132"/>
      <c r="Z1571" s="132"/>
      <c r="AA1571" s="95"/>
      <c r="AB1571" s="132"/>
      <c r="AC1571" s="104"/>
      <c r="AD1571" s="104"/>
      <c r="AE1571" s="132"/>
      <c r="AF1571" s="133"/>
      <c r="AG1571" s="132"/>
      <c r="AH1571" s="132"/>
      <c r="AI1571" s="133"/>
      <c r="AJ1571" s="132"/>
      <c r="AK1571" s="104"/>
      <c r="AL1571" s="104"/>
      <c r="AM1571" s="104"/>
      <c r="AN1571" s="132"/>
      <c r="AO1571" s="104"/>
      <c r="AP1571" s="104"/>
      <c r="AQ1571" s="104"/>
      <c r="AR1571" s="104"/>
      <c r="AS1571" s="104"/>
      <c r="AT1571" s="104"/>
      <c r="AU1571" s="104"/>
      <c r="AV1571" s="126"/>
      <c r="AW1571" s="104"/>
      <c r="AX1571" s="134"/>
      <c r="AY1571" s="134"/>
      <c r="AZ1571" s="134"/>
    </row>
    <row r="1572">
      <c r="B1572" s="135"/>
      <c r="D1572" s="38"/>
      <c r="E1572" s="83"/>
      <c r="F1572" s="70"/>
      <c r="G1572" s="71"/>
      <c r="H1572" s="72"/>
      <c r="I1572" s="72"/>
      <c r="J1572" s="72"/>
      <c r="K1572" s="72"/>
      <c r="L1572" s="72"/>
      <c r="M1572" s="72"/>
      <c r="N1572" s="73"/>
      <c r="O1572" s="73"/>
      <c r="P1572" s="73"/>
      <c r="Q1572" s="72"/>
      <c r="R1572" s="128"/>
      <c r="S1572" s="129"/>
      <c r="T1572" s="130"/>
      <c r="U1572" s="129"/>
      <c r="V1572" s="95"/>
      <c r="W1572" s="95"/>
      <c r="X1572" s="131"/>
      <c r="Y1572" s="132"/>
      <c r="Z1572" s="132"/>
      <c r="AA1572" s="95"/>
      <c r="AB1572" s="132"/>
      <c r="AC1572" s="104"/>
      <c r="AD1572" s="104"/>
      <c r="AE1572" s="132"/>
      <c r="AF1572" s="133"/>
      <c r="AG1572" s="132"/>
      <c r="AH1572" s="132"/>
      <c r="AI1572" s="133"/>
      <c r="AJ1572" s="132"/>
      <c r="AK1572" s="104"/>
      <c r="AL1572" s="104"/>
      <c r="AM1572" s="104"/>
      <c r="AN1572" s="132"/>
      <c r="AO1572" s="104"/>
      <c r="AP1572" s="104"/>
      <c r="AQ1572" s="104"/>
      <c r="AR1572" s="104"/>
      <c r="AS1572" s="104"/>
      <c r="AT1572" s="104"/>
      <c r="AU1572" s="104"/>
      <c r="AV1572" s="126"/>
      <c r="AW1572" s="104"/>
      <c r="AX1572" s="134"/>
      <c r="AY1572" s="134"/>
      <c r="AZ1572" s="134"/>
    </row>
    <row r="1573">
      <c r="B1573" s="135"/>
      <c r="D1573" s="38"/>
      <c r="E1573" s="83"/>
      <c r="F1573" s="70"/>
      <c r="G1573" s="71"/>
      <c r="H1573" s="72"/>
      <c r="I1573" s="72"/>
      <c r="J1573" s="72"/>
      <c r="K1573" s="72"/>
      <c r="L1573" s="72"/>
      <c r="M1573" s="72"/>
      <c r="N1573" s="73"/>
      <c r="O1573" s="73"/>
      <c r="P1573" s="73"/>
      <c r="Q1573" s="72"/>
      <c r="R1573" s="128"/>
      <c r="S1573" s="129"/>
      <c r="T1573" s="130"/>
      <c r="U1573" s="129"/>
      <c r="V1573" s="95"/>
      <c r="W1573" s="95"/>
      <c r="X1573" s="131"/>
      <c r="Y1573" s="132"/>
      <c r="Z1573" s="132"/>
      <c r="AA1573" s="95"/>
      <c r="AB1573" s="132"/>
      <c r="AC1573" s="104"/>
      <c r="AD1573" s="104"/>
      <c r="AE1573" s="132"/>
      <c r="AF1573" s="133"/>
      <c r="AG1573" s="132"/>
      <c r="AH1573" s="132"/>
      <c r="AI1573" s="133"/>
      <c r="AJ1573" s="132"/>
      <c r="AK1573" s="104"/>
      <c r="AL1573" s="104"/>
      <c r="AM1573" s="104"/>
      <c r="AN1573" s="132"/>
      <c r="AO1573" s="104"/>
      <c r="AP1573" s="104"/>
      <c r="AQ1573" s="104"/>
      <c r="AR1573" s="104"/>
      <c r="AS1573" s="104"/>
      <c r="AT1573" s="104"/>
      <c r="AU1573" s="104"/>
      <c r="AV1573" s="126"/>
      <c r="AW1573" s="104"/>
      <c r="AX1573" s="134"/>
      <c r="AY1573" s="134"/>
      <c r="AZ1573" s="134"/>
    </row>
    <row r="1574">
      <c r="B1574" s="135"/>
      <c r="D1574" s="38"/>
      <c r="E1574" s="83"/>
      <c r="F1574" s="70"/>
      <c r="G1574" s="71"/>
      <c r="H1574" s="72"/>
      <c r="I1574" s="72"/>
      <c r="J1574" s="72"/>
      <c r="K1574" s="72"/>
      <c r="L1574" s="72"/>
      <c r="M1574" s="72"/>
      <c r="N1574" s="73"/>
      <c r="O1574" s="73"/>
      <c r="P1574" s="73"/>
      <c r="Q1574" s="72"/>
      <c r="R1574" s="128"/>
      <c r="S1574" s="129"/>
      <c r="T1574" s="130"/>
      <c r="U1574" s="129"/>
      <c r="V1574" s="95"/>
      <c r="W1574" s="95"/>
      <c r="X1574" s="131"/>
      <c r="Y1574" s="132"/>
      <c r="Z1574" s="132"/>
      <c r="AA1574" s="95"/>
      <c r="AB1574" s="132"/>
      <c r="AC1574" s="104"/>
      <c r="AD1574" s="104"/>
      <c r="AE1574" s="132"/>
      <c r="AF1574" s="133"/>
      <c r="AG1574" s="132"/>
      <c r="AH1574" s="132"/>
      <c r="AI1574" s="133"/>
      <c r="AJ1574" s="132"/>
      <c r="AK1574" s="104"/>
      <c r="AL1574" s="104"/>
      <c r="AM1574" s="104"/>
      <c r="AN1574" s="132"/>
      <c r="AO1574" s="104"/>
      <c r="AP1574" s="104"/>
      <c r="AQ1574" s="104"/>
      <c r="AR1574" s="104"/>
      <c r="AS1574" s="104"/>
      <c r="AT1574" s="104"/>
      <c r="AU1574" s="104"/>
      <c r="AV1574" s="126"/>
      <c r="AW1574" s="104"/>
      <c r="AX1574" s="134"/>
      <c r="AY1574" s="134"/>
      <c r="AZ1574" s="134"/>
    </row>
    <row r="1575">
      <c r="B1575" s="135"/>
      <c r="D1575" s="38"/>
      <c r="E1575" s="83"/>
      <c r="F1575" s="70"/>
      <c r="G1575" s="71"/>
      <c r="H1575" s="72"/>
      <c r="I1575" s="72"/>
      <c r="J1575" s="72"/>
      <c r="K1575" s="72"/>
      <c r="L1575" s="72"/>
      <c r="M1575" s="72"/>
      <c r="N1575" s="73"/>
      <c r="O1575" s="73"/>
      <c r="P1575" s="73"/>
      <c r="Q1575" s="72"/>
      <c r="R1575" s="128"/>
      <c r="S1575" s="129"/>
      <c r="T1575" s="130"/>
      <c r="U1575" s="129"/>
      <c r="V1575" s="95"/>
      <c r="W1575" s="95"/>
      <c r="X1575" s="131"/>
      <c r="Y1575" s="132"/>
      <c r="Z1575" s="132"/>
      <c r="AA1575" s="95"/>
      <c r="AB1575" s="132"/>
      <c r="AC1575" s="104"/>
      <c r="AD1575" s="104"/>
      <c r="AE1575" s="132"/>
      <c r="AF1575" s="133"/>
      <c r="AG1575" s="132"/>
      <c r="AH1575" s="132"/>
      <c r="AI1575" s="133"/>
      <c r="AJ1575" s="132"/>
      <c r="AK1575" s="104"/>
      <c r="AL1575" s="104"/>
      <c r="AM1575" s="104"/>
      <c r="AN1575" s="132"/>
      <c r="AO1575" s="104"/>
      <c r="AP1575" s="104"/>
      <c r="AQ1575" s="104"/>
      <c r="AR1575" s="104"/>
      <c r="AS1575" s="104"/>
      <c r="AT1575" s="104"/>
      <c r="AU1575" s="104"/>
      <c r="AV1575" s="126"/>
      <c r="AW1575" s="104"/>
      <c r="AX1575" s="134"/>
      <c r="AY1575" s="134"/>
      <c r="AZ1575" s="134"/>
    </row>
    <row r="1576">
      <c r="B1576" s="135"/>
      <c r="D1576" s="38"/>
      <c r="E1576" s="83"/>
      <c r="F1576" s="70"/>
      <c r="G1576" s="71"/>
      <c r="H1576" s="72"/>
      <c r="I1576" s="72"/>
      <c r="J1576" s="72"/>
      <c r="K1576" s="72"/>
      <c r="L1576" s="72"/>
      <c r="M1576" s="72"/>
      <c r="N1576" s="73"/>
      <c r="O1576" s="73"/>
      <c r="P1576" s="73"/>
      <c r="Q1576" s="72"/>
      <c r="R1576" s="128"/>
      <c r="S1576" s="129"/>
      <c r="T1576" s="130"/>
      <c r="U1576" s="129"/>
      <c r="V1576" s="95"/>
      <c r="W1576" s="95"/>
      <c r="X1576" s="131"/>
      <c r="Y1576" s="132"/>
      <c r="Z1576" s="132"/>
      <c r="AA1576" s="95"/>
      <c r="AB1576" s="132"/>
      <c r="AC1576" s="104"/>
      <c r="AD1576" s="104"/>
      <c r="AE1576" s="132"/>
      <c r="AF1576" s="133"/>
      <c r="AG1576" s="132"/>
      <c r="AH1576" s="132"/>
      <c r="AI1576" s="133"/>
      <c r="AJ1576" s="132"/>
      <c r="AK1576" s="104"/>
      <c r="AL1576" s="104"/>
      <c r="AM1576" s="104"/>
      <c r="AN1576" s="132"/>
      <c r="AO1576" s="104"/>
      <c r="AP1576" s="104"/>
      <c r="AQ1576" s="104"/>
      <c r="AR1576" s="104"/>
      <c r="AS1576" s="104"/>
      <c r="AT1576" s="104"/>
      <c r="AU1576" s="104"/>
      <c r="AV1576" s="126"/>
      <c r="AW1576" s="104"/>
      <c r="AX1576" s="134"/>
      <c r="AY1576" s="134"/>
      <c r="AZ1576" s="134"/>
    </row>
    <row r="1577">
      <c r="B1577" s="135"/>
      <c r="D1577" s="38"/>
      <c r="E1577" s="83"/>
      <c r="F1577" s="70"/>
      <c r="G1577" s="71"/>
      <c r="H1577" s="72"/>
      <c r="I1577" s="72"/>
      <c r="J1577" s="72"/>
      <c r="K1577" s="72"/>
      <c r="L1577" s="72"/>
      <c r="M1577" s="72"/>
      <c r="N1577" s="73"/>
      <c r="O1577" s="73"/>
      <c r="P1577" s="73"/>
      <c r="Q1577" s="72"/>
      <c r="R1577" s="128"/>
      <c r="S1577" s="129"/>
      <c r="T1577" s="130"/>
      <c r="U1577" s="129"/>
      <c r="V1577" s="95"/>
      <c r="W1577" s="95"/>
      <c r="X1577" s="131"/>
      <c r="Y1577" s="132"/>
      <c r="Z1577" s="132"/>
      <c r="AA1577" s="95"/>
      <c r="AB1577" s="132"/>
      <c r="AC1577" s="104"/>
      <c r="AD1577" s="104"/>
      <c r="AE1577" s="132"/>
      <c r="AF1577" s="133"/>
      <c r="AG1577" s="132"/>
      <c r="AH1577" s="132"/>
      <c r="AI1577" s="133"/>
      <c r="AJ1577" s="132"/>
      <c r="AK1577" s="104"/>
      <c r="AL1577" s="104"/>
      <c r="AM1577" s="104"/>
      <c r="AN1577" s="132"/>
      <c r="AO1577" s="104"/>
      <c r="AP1577" s="104"/>
      <c r="AQ1577" s="104"/>
      <c r="AR1577" s="104"/>
      <c r="AS1577" s="104"/>
      <c r="AT1577" s="104"/>
      <c r="AU1577" s="104"/>
      <c r="AV1577" s="126"/>
      <c r="AW1577" s="104"/>
      <c r="AX1577" s="134"/>
      <c r="AY1577" s="134"/>
      <c r="AZ1577" s="134"/>
    </row>
    <row r="1578">
      <c r="B1578" s="135"/>
      <c r="D1578" s="38"/>
      <c r="E1578" s="83"/>
      <c r="F1578" s="70"/>
      <c r="G1578" s="71"/>
      <c r="H1578" s="72"/>
      <c r="I1578" s="72"/>
      <c r="J1578" s="72"/>
      <c r="K1578" s="72"/>
      <c r="L1578" s="72"/>
      <c r="M1578" s="72"/>
      <c r="N1578" s="73"/>
      <c r="O1578" s="73"/>
      <c r="P1578" s="73"/>
      <c r="Q1578" s="72"/>
      <c r="R1578" s="128"/>
      <c r="S1578" s="129"/>
      <c r="T1578" s="130"/>
      <c r="U1578" s="129"/>
      <c r="V1578" s="95"/>
      <c r="W1578" s="95"/>
      <c r="X1578" s="131"/>
      <c r="Y1578" s="132"/>
      <c r="Z1578" s="132"/>
      <c r="AA1578" s="95"/>
      <c r="AB1578" s="132"/>
      <c r="AC1578" s="104"/>
      <c r="AD1578" s="104"/>
      <c r="AE1578" s="132"/>
      <c r="AF1578" s="133"/>
      <c r="AG1578" s="132"/>
      <c r="AH1578" s="132"/>
      <c r="AI1578" s="133"/>
      <c r="AJ1578" s="132"/>
      <c r="AK1578" s="104"/>
      <c r="AL1578" s="104"/>
      <c r="AM1578" s="104"/>
      <c r="AN1578" s="132"/>
      <c r="AO1578" s="104"/>
      <c r="AP1578" s="104"/>
      <c r="AQ1578" s="104"/>
      <c r="AR1578" s="104"/>
      <c r="AS1578" s="104"/>
      <c r="AT1578" s="104"/>
      <c r="AU1578" s="104"/>
      <c r="AV1578" s="126"/>
      <c r="AW1578" s="104"/>
      <c r="AX1578" s="134"/>
      <c r="AY1578" s="134"/>
      <c r="AZ1578" s="134"/>
    </row>
    <row r="1579">
      <c r="B1579" s="135"/>
      <c r="D1579" s="38"/>
      <c r="E1579" s="83"/>
      <c r="F1579" s="70"/>
      <c r="G1579" s="71"/>
      <c r="H1579" s="72"/>
      <c r="I1579" s="72"/>
      <c r="J1579" s="72"/>
      <c r="K1579" s="72"/>
      <c r="L1579" s="72"/>
      <c r="M1579" s="72"/>
      <c r="N1579" s="73"/>
      <c r="O1579" s="73"/>
      <c r="P1579" s="73"/>
      <c r="Q1579" s="72"/>
      <c r="R1579" s="128"/>
      <c r="S1579" s="129"/>
      <c r="T1579" s="130"/>
      <c r="U1579" s="129"/>
      <c r="V1579" s="95"/>
      <c r="W1579" s="95"/>
      <c r="X1579" s="131"/>
      <c r="Y1579" s="132"/>
      <c r="Z1579" s="132"/>
      <c r="AA1579" s="95"/>
      <c r="AB1579" s="132"/>
      <c r="AC1579" s="104"/>
      <c r="AD1579" s="104"/>
      <c r="AE1579" s="132"/>
      <c r="AF1579" s="133"/>
      <c r="AG1579" s="132"/>
      <c r="AH1579" s="132"/>
      <c r="AI1579" s="133"/>
      <c r="AJ1579" s="132"/>
      <c r="AK1579" s="104"/>
      <c r="AL1579" s="104"/>
      <c r="AM1579" s="104"/>
      <c r="AN1579" s="132"/>
      <c r="AO1579" s="104"/>
      <c r="AP1579" s="104"/>
      <c r="AQ1579" s="104"/>
      <c r="AR1579" s="104"/>
      <c r="AS1579" s="104"/>
      <c r="AT1579" s="104"/>
      <c r="AU1579" s="104"/>
      <c r="AV1579" s="126"/>
      <c r="AW1579" s="104"/>
      <c r="AX1579" s="134"/>
      <c r="AY1579" s="134"/>
      <c r="AZ1579" s="134"/>
    </row>
    <row r="1580">
      <c r="B1580" s="135"/>
      <c r="D1580" s="38"/>
      <c r="E1580" s="83"/>
      <c r="F1580" s="70"/>
      <c r="G1580" s="71"/>
      <c r="H1580" s="72"/>
      <c r="I1580" s="72"/>
      <c r="J1580" s="72"/>
      <c r="K1580" s="72"/>
      <c r="L1580" s="72"/>
      <c r="M1580" s="72"/>
      <c r="N1580" s="73"/>
      <c r="O1580" s="73"/>
      <c r="P1580" s="73"/>
      <c r="Q1580" s="72"/>
      <c r="R1580" s="128"/>
      <c r="S1580" s="129"/>
      <c r="T1580" s="130"/>
      <c r="U1580" s="129"/>
      <c r="V1580" s="95"/>
      <c r="W1580" s="95"/>
      <c r="X1580" s="131"/>
      <c r="Y1580" s="132"/>
      <c r="Z1580" s="132"/>
      <c r="AA1580" s="95"/>
      <c r="AB1580" s="132"/>
      <c r="AC1580" s="104"/>
      <c r="AD1580" s="104"/>
      <c r="AE1580" s="132"/>
      <c r="AF1580" s="133"/>
      <c r="AG1580" s="132"/>
      <c r="AH1580" s="132"/>
      <c r="AI1580" s="133"/>
      <c r="AJ1580" s="132"/>
      <c r="AK1580" s="104"/>
      <c r="AL1580" s="104"/>
      <c r="AM1580" s="104"/>
      <c r="AN1580" s="132"/>
      <c r="AO1580" s="104"/>
      <c r="AP1580" s="104"/>
      <c r="AQ1580" s="104"/>
      <c r="AR1580" s="104"/>
      <c r="AS1580" s="104"/>
      <c r="AT1580" s="104"/>
      <c r="AU1580" s="104"/>
      <c r="AV1580" s="126"/>
      <c r="AW1580" s="104"/>
      <c r="AX1580" s="134"/>
      <c r="AY1580" s="134"/>
      <c r="AZ1580" s="134"/>
    </row>
    <row r="1581">
      <c r="B1581" s="135"/>
      <c r="D1581" s="38"/>
      <c r="E1581" s="83"/>
      <c r="F1581" s="70"/>
      <c r="G1581" s="71"/>
      <c r="H1581" s="72"/>
      <c r="I1581" s="72"/>
      <c r="J1581" s="72"/>
      <c r="K1581" s="72"/>
      <c r="L1581" s="72"/>
      <c r="M1581" s="72"/>
      <c r="N1581" s="73"/>
      <c r="O1581" s="73"/>
      <c r="P1581" s="73"/>
      <c r="Q1581" s="72"/>
      <c r="R1581" s="128"/>
      <c r="S1581" s="129"/>
      <c r="T1581" s="130"/>
      <c r="U1581" s="129"/>
      <c r="V1581" s="95"/>
      <c r="W1581" s="95"/>
      <c r="X1581" s="131"/>
      <c r="Y1581" s="132"/>
      <c r="Z1581" s="132"/>
      <c r="AA1581" s="95"/>
      <c r="AB1581" s="132"/>
      <c r="AC1581" s="104"/>
      <c r="AD1581" s="104"/>
      <c r="AE1581" s="132"/>
      <c r="AF1581" s="133"/>
      <c r="AG1581" s="132"/>
      <c r="AH1581" s="132"/>
      <c r="AI1581" s="133"/>
      <c r="AJ1581" s="132"/>
      <c r="AK1581" s="104"/>
      <c r="AL1581" s="104"/>
      <c r="AM1581" s="104"/>
      <c r="AN1581" s="132"/>
      <c r="AO1581" s="104"/>
      <c r="AP1581" s="104"/>
      <c r="AQ1581" s="104"/>
      <c r="AR1581" s="104"/>
      <c r="AS1581" s="104"/>
      <c r="AT1581" s="104"/>
      <c r="AU1581" s="104"/>
      <c r="AV1581" s="126"/>
      <c r="AW1581" s="104"/>
      <c r="AX1581" s="134"/>
      <c r="AY1581" s="134"/>
      <c r="AZ1581" s="134"/>
    </row>
    <row r="1582">
      <c r="B1582" s="135"/>
      <c r="D1582" s="38"/>
      <c r="E1582" s="83"/>
      <c r="F1582" s="70"/>
      <c r="G1582" s="71"/>
      <c r="H1582" s="72"/>
      <c r="I1582" s="72"/>
      <c r="J1582" s="72"/>
      <c r="K1582" s="72"/>
      <c r="L1582" s="72"/>
      <c r="M1582" s="72"/>
      <c r="N1582" s="73"/>
      <c r="O1582" s="73"/>
      <c r="P1582" s="73"/>
      <c r="Q1582" s="72"/>
      <c r="R1582" s="128"/>
      <c r="S1582" s="129"/>
      <c r="T1582" s="130"/>
      <c r="U1582" s="129"/>
      <c r="V1582" s="95"/>
      <c r="W1582" s="95"/>
      <c r="X1582" s="131"/>
      <c r="Y1582" s="132"/>
      <c r="Z1582" s="132"/>
      <c r="AA1582" s="95"/>
      <c r="AB1582" s="132"/>
      <c r="AC1582" s="104"/>
      <c r="AD1582" s="104"/>
      <c r="AE1582" s="132"/>
      <c r="AF1582" s="133"/>
      <c r="AG1582" s="132"/>
      <c r="AH1582" s="132"/>
      <c r="AI1582" s="133"/>
      <c r="AJ1582" s="132"/>
      <c r="AK1582" s="104"/>
      <c r="AL1582" s="104"/>
      <c r="AM1582" s="104"/>
      <c r="AN1582" s="132"/>
      <c r="AO1582" s="104"/>
      <c r="AP1582" s="104"/>
      <c r="AQ1582" s="104"/>
      <c r="AR1582" s="104"/>
      <c r="AS1582" s="104"/>
      <c r="AT1582" s="104"/>
      <c r="AU1582" s="104"/>
      <c r="AV1582" s="126"/>
      <c r="AW1582" s="104"/>
      <c r="AX1582" s="134"/>
      <c r="AY1582" s="134"/>
      <c r="AZ1582" s="134"/>
    </row>
    <row r="1583">
      <c r="B1583" s="135"/>
      <c r="D1583" s="38"/>
      <c r="E1583" s="83"/>
      <c r="F1583" s="70"/>
      <c r="G1583" s="71"/>
      <c r="H1583" s="72"/>
      <c r="I1583" s="72"/>
      <c r="J1583" s="72"/>
      <c r="K1583" s="72"/>
      <c r="L1583" s="72"/>
      <c r="M1583" s="72"/>
      <c r="N1583" s="73"/>
      <c r="O1583" s="73"/>
      <c r="P1583" s="73"/>
      <c r="Q1583" s="72"/>
      <c r="R1583" s="128"/>
      <c r="S1583" s="129"/>
      <c r="T1583" s="130"/>
      <c r="U1583" s="129"/>
      <c r="V1583" s="95"/>
      <c r="W1583" s="95"/>
      <c r="X1583" s="131"/>
      <c r="Y1583" s="132"/>
      <c r="Z1583" s="132"/>
      <c r="AA1583" s="95"/>
      <c r="AB1583" s="132"/>
      <c r="AC1583" s="104"/>
      <c r="AD1583" s="104"/>
      <c r="AE1583" s="132"/>
      <c r="AF1583" s="133"/>
      <c r="AG1583" s="132"/>
      <c r="AH1583" s="132"/>
      <c r="AI1583" s="133"/>
      <c r="AJ1583" s="132"/>
      <c r="AK1583" s="104"/>
      <c r="AL1583" s="104"/>
      <c r="AM1583" s="104"/>
      <c r="AN1583" s="132"/>
      <c r="AO1583" s="104"/>
      <c r="AP1583" s="104"/>
      <c r="AQ1583" s="104"/>
      <c r="AR1583" s="104"/>
      <c r="AS1583" s="104"/>
      <c r="AT1583" s="104"/>
      <c r="AU1583" s="104"/>
      <c r="AV1583" s="126"/>
      <c r="AW1583" s="104"/>
      <c r="AX1583" s="134"/>
      <c r="AY1583" s="134"/>
      <c r="AZ1583" s="134"/>
    </row>
    <row r="1584">
      <c r="B1584" s="135"/>
      <c r="D1584" s="38"/>
      <c r="E1584" s="83"/>
      <c r="F1584" s="70"/>
      <c r="G1584" s="71"/>
      <c r="H1584" s="72"/>
      <c r="I1584" s="72"/>
      <c r="J1584" s="72"/>
      <c r="K1584" s="72"/>
      <c r="L1584" s="72"/>
      <c r="M1584" s="72"/>
      <c r="N1584" s="73"/>
      <c r="O1584" s="73"/>
      <c r="P1584" s="73"/>
      <c r="Q1584" s="72"/>
      <c r="R1584" s="128"/>
      <c r="S1584" s="129"/>
      <c r="T1584" s="130"/>
      <c r="U1584" s="129"/>
      <c r="V1584" s="95"/>
      <c r="W1584" s="95"/>
      <c r="X1584" s="131"/>
      <c r="Y1584" s="132"/>
      <c r="Z1584" s="132"/>
      <c r="AA1584" s="95"/>
      <c r="AB1584" s="132"/>
      <c r="AC1584" s="104"/>
      <c r="AD1584" s="104"/>
      <c r="AE1584" s="132"/>
      <c r="AF1584" s="133"/>
      <c r="AG1584" s="132"/>
      <c r="AH1584" s="132"/>
      <c r="AI1584" s="133"/>
      <c r="AJ1584" s="132"/>
      <c r="AK1584" s="104"/>
      <c r="AL1584" s="104"/>
      <c r="AM1584" s="104"/>
      <c r="AN1584" s="132"/>
      <c r="AO1584" s="104"/>
      <c r="AP1584" s="104"/>
      <c r="AQ1584" s="104"/>
      <c r="AR1584" s="104"/>
      <c r="AS1584" s="104"/>
      <c r="AT1584" s="104"/>
      <c r="AU1584" s="104"/>
      <c r="AV1584" s="126"/>
      <c r="AW1584" s="104"/>
      <c r="AX1584" s="134"/>
      <c r="AY1584" s="134"/>
      <c r="AZ1584" s="134"/>
    </row>
    <row r="1585">
      <c r="B1585" s="135"/>
      <c r="D1585" s="38"/>
      <c r="E1585" s="83"/>
      <c r="F1585" s="70"/>
      <c r="G1585" s="71"/>
      <c r="H1585" s="72"/>
      <c r="I1585" s="72"/>
      <c r="J1585" s="72"/>
      <c r="K1585" s="72"/>
      <c r="L1585" s="72"/>
      <c r="M1585" s="72"/>
      <c r="N1585" s="73"/>
      <c r="O1585" s="73"/>
      <c r="P1585" s="73"/>
      <c r="Q1585" s="72"/>
      <c r="R1585" s="128"/>
      <c r="S1585" s="129"/>
      <c r="T1585" s="130"/>
      <c r="U1585" s="129"/>
      <c r="V1585" s="95"/>
      <c r="W1585" s="95"/>
      <c r="X1585" s="131"/>
      <c r="Y1585" s="132"/>
      <c r="Z1585" s="132"/>
      <c r="AA1585" s="95"/>
      <c r="AB1585" s="132"/>
      <c r="AC1585" s="104"/>
      <c r="AD1585" s="104"/>
      <c r="AE1585" s="132"/>
      <c r="AF1585" s="133"/>
      <c r="AG1585" s="132"/>
      <c r="AH1585" s="132"/>
      <c r="AI1585" s="133"/>
      <c r="AJ1585" s="132"/>
      <c r="AK1585" s="104"/>
      <c r="AL1585" s="104"/>
      <c r="AM1585" s="104"/>
      <c r="AN1585" s="132"/>
      <c r="AO1585" s="104"/>
      <c r="AP1585" s="104"/>
      <c r="AQ1585" s="104"/>
      <c r="AR1585" s="104"/>
      <c r="AS1585" s="104"/>
      <c r="AT1585" s="104"/>
      <c r="AU1585" s="104"/>
      <c r="AV1585" s="126"/>
      <c r="AW1585" s="104"/>
      <c r="AX1585" s="134"/>
      <c r="AY1585" s="134"/>
      <c r="AZ1585" s="134"/>
    </row>
    <row r="1586">
      <c r="B1586" s="135"/>
      <c r="D1586" s="38"/>
      <c r="E1586" s="83"/>
      <c r="F1586" s="70"/>
      <c r="G1586" s="71"/>
      <c r="H1586" s="72"/>
      <c r="I1586" s="72"/>
      <c r="J1586" s="72"/>
      <c r="K1586" s="72"/>
      <c r="L1586" s="72"/>
      <c r="M1586" s="72"/>
      <c r="N1586" s="73"/>
      <c r="O1586" s="73"/>
      <c r="P1586" s="73"/>
      <c r="Q1586" s="72"/>
      <c r="R1586" s="128"/>
      <c r="S1586" s="129"/>
      <c r="T1586" s="130"/>
      <c r="U1586" s="129"/>
      <c r="V1586" s="95"/>
      <c r="W1586" s="95"/>
      <c r="X1586" s="131"/>
      <c r="Y1586" s="132"/>
      <c r="Z1586" s="132"/>
      <c r="AA1586" s="95"/>
      <c r="AB1586" s="132"/>
      <c r="AC1586" s="104"/>
      <c r="AD1586" s="104"/>
      <c r="AE1586" s="132"/>
      <c r="AF1586" s="133"/>
      <c r="AG1586" s="132"/>
      <c r="AH1586" s="132"/>
      <c r="AI1586" s="133"/>
      <c r="AJ1586" s="132"/>
      <c r="AK1586" s="104"/>
      <c r="AL1586" s="104"/>
      <c r="AM1586" s="104"/>
      <c r="AN1586" s="132"/>
      <c r="AO1586" s="104"/>
      <c r="AP1586" s="104"/>
      <c r="AQ1586" s="104"/>
      <c r="AR1586" s="104"/>
      <c r="AS1586" s="104"/>
      <c r="AT1586" s="104"/>
      <c r="AU1586" s="104"/>
      <c r="AV1586" s="126"/>
      <c r="AW1586" s="104"/>
      <c r="AX1586" s="134"/>
      <c r="AY1586" s="134"/>
      <c r="AZ1586" s="134"/>
    </row>
    <row r="1587">
      <c r="B1587" s="135"/>
      <c r="D1587" s="38"/>
      <c r="E1587" s="83"/>
      <c r="F1587" s="70"/>
      <c r="G1587" s="71"/>
      <c r="H1587" s="72"/>
      <c r="I1587" s="72"/>
      <c r="J1587" s="72"/>
      <c r="K1587" s="72"/>
      <c r="L1587" s="72"/>
      <c r="M1587" s="72"/>
      <c r="N1587" s="73"/>
      <c r="O1587" s="73"/>
      <c r="P1587" s="73"/>
      <c r="Q1587" s="72"/>
      <c r="R1587" s="128"/>
      <c r="S1587" s="129"/>
      <c r="T1587" s="130"/>
      <c r="U1587" s="129"/>
      <c r="V1587" s="95"/>
      <c r="W1587" s="95"/>
      <c r="X1587" s="131"/>
      <c r="Y1587" s="132"/>
      <c r="Z1587" s="132"/>
      <c r="AA1587" s="95"/>
      <c r="AB1587" s="132"/>
      <c r="AC1587" s="104"/>
      <c r="AD1587" s="104"/>
      <c r="AE1587" s="132"/>
      <c r="AF1587" s="133"/>
      <c r="AG1587" s="132"/>
      <c r="AH1587" s="132"/>
      <c r="AI1587" s="133"/>
      <c r="AJ1587" s="132"/>
      <c r="AK1587" s="104"/>
      <c r="AL1587" s="104"/>
      <c r="AM1587" s="104"/>
      <c r="AN1587" s="132"/>
      <c r="AO1587" s="104"/>
      <c r="AP1587" s="104"/>
      <c r="AQ1587" s="104"/>
      <c r="AR1587" s="104"/>
      <c r="AS1587" s="104"/>
      <c r="AT1587" s="104"/>
      <c r="AU1587" s="104"/>
      <c r="AV1587" s="126"/>
      <c r="AW1587" s="104"/>
      <c r="AX1587" s="134"/>
      <c r="AY1587" s="134"/>
      <c r="AZ1587" s="134"/>
    </row>
    <row r="1588">
      <c r="B1588" s="135"/>
      <c r="D1588" s="38"/>
      <c r="E1588" s="83"/>
      <c r="F1588" s="70"/>
      <c r="G1588" s="71"/>
      <c r="H1588" s="72"/>
      <c r="I1588" s="72"/>
      <c r="J1588" s="72"/>
      <c r="K1588" s="72"/>
      <c r="L1588" s="72"/>
      <c r="M1588" s="72"/>
      <c r="N1588" s="73"/>
      <c r="O1588" s="73"/>
      <c r="P1588" s="73"/>
      <c r="Q1588" s="72"/>
      <c r="R1588" s="128"/>
      <c r="S1588" s="129"/>
      <c r="T1588" s="130"/>
      <c r="U1588" s="129"/>
      <c r="V1588" s="95"/>
      <c r="W1588" s="95"/>
      <c r="X1588" s="131"/>
      <c r="Y1588" s="132"/>
      <c r="Z1588" s="132"/>
      <c r="AA1588" s="95"/>
      <c r="AB1588" s="132"/>
      <c r="AC1588" s="104"/>
      <c r="AD1588" s="104"/>
      <c r="AE1588" s="132"/>
      <c r="AF1588" s="133"/>
      <c r="AG1588" s="132"/>
      <c r="AH1588" s="132"/>
      <c r="AI1588" s="133"/>
      <c r="AJ1588" s="132"/>
      <c r="AK1588" s="104"/>
      <c r="AL1588" s="104"/>
      <c r="AM1588" s="104"/>
      <c r="AN1588" s="132"/>
      <c r="AO1588" s="104"/>
      <c r="AP1588" s="104"/>
      <c r="AQ1588" s="104"/>
      <c r="AR1588" s="104"/>
      <c r="AS1588" s="104"/>
      <c r="AT1588" s="104"/>
      <c r="AU1588" s="104"/>
      <c r="AV1588" s="126"/>
      <c r="AW1588" s="104"/>
      <c r="AX1588" s="134"/>
      <c r="AY1588" s="134"/>
      <c r="AZ1588" s="134"/>
    </row>
    <row r="1589">
      <c r="B1589" s="135"/>
      <c r="D1589" s="38"/>
      <c r="E1589" s="83"/>
      <c r="F1589" s="70"/>
      <c r="G1589" s="71"/>
      <c r="H1589" s="72"/>
      <c r="I1589" s="72"/>
      <c r="J1589" s="72"/>
      <c r="K1589" s="72"/>
      <c r="L1589" s="72"/>
      <c r="M1589" s="72"/>
      <c r="N1589" s="73"/>
      <c r="O1589" s="73"/>
      <c r="P1589" s="73"/>
      <c r="Q1589" s="72"/>
      <c r="R1589" s="128"/>
      <c r="S1589" s="129"/>
      <c r="T1589" s="130"/>
      <c r="U1589" s="129"/>
      <c r="V1589" s="95"/>
      <c r="W1589" s="95"/>
      <c r="X1589" s="131"/>
      <c r="Y1589" s="132"/>
      <c r="Z1589" s="132"/>
      <c r="AA1589" s="95"/>
      <c r="AB1589" s="132"/>
      <c r="AC1589" s="104"/>
      <c r="AD1589" s="104"/>
      <c r="AE1589" s="132"/>
      <c r="AF1589" s="133"/>
      <c r="AG1589" s="132"/>
      <c r="AH1589" s="132"/>
      <c r="AI1589" s="133"/>
      <c r="AJ1589" s="132"/>
      <c r="AK1589" s="104"/>
      <c r="AL1589" s="104"/>
      <c r="AM1589" s="104"/>
      <c r="AN1589" s="132"/>
      <c r="AO1589" s="104"/>
      <c r="AP1589" s="104"/>
      <c r="AQ1589" s="104"/>
      <c r="AR1589" s="104"/>
      <c r="AS1589" s="104"/>
      <c r="AT1589" s="104"/>
      <c r="AU1589" s="104"/>
      <c r="AV1589" s="126"/>
      <c r="AW1589" s="104"/>
      <c r="AX1589" s="134"/>
      <c r="AY1589" s="134"/>
      <c r="AZ1589" s="134"/>
    </row>
    <row r="1590">
      <c r="B1590" s="135"/>
      <c r="D1590" s="38"/>
      <c r="E1590" s="83"/>
      <c r="F1590" s="70"/>
      <c r="G1590" s="71"/>
      <c r="H1590" s="72"/>
      <c r="I1590" s="72"/>
      <c r="J1590" s="72"/>
      <c r="K1590" s="72"/>
      <c r="L1590" s="72"/>
      <c r="M1590" s="72"/>
      <c r="N1590" s="73"/>
      <c r="O1590" s="73"/>
      <c r="P1590" s="73"/>
      <c r="Q1590" s="72"/>
      <c r="R1590" s="128"/>
      <c r="S1590" s="129"/>
      <c r="T1590" s="130"/>
      <c r="U1590" s="129"/>
      <c r="V1590" s="95"/>
      <c r="W1590" s="95"/>
      <c r="X1590" s="131"/>
      <c r="Y1590" s="132"/>
      <c r="Z1590" s="132"/>
      <c r="AA1590" s="95"/>
      <c r="AB1590" s="132"/>
      <c r="AC1590" s="104"/>
      <c r="AD1590" s="104"/>
      <c r="AE1590" s="132"/>
      <c r="AF1590" s="133"/>
      <c r="AG1590" s="132"/>
      <c r="AH1590" s="132"/>
      <c r="AI1590" s="133"/>
      <c r="AJ1590" s="132"/>
      <c r="AK1590" s="104"/>
      <c r="AL1590" s="104"/>
      <c r="AM1590" s="104"/>
      <c r="AN1590" s="132"/>
      <c r="AO1590" s="104"/>
      <c r="AP1590" s="104"/>
      <c r="AQ1590" s="104"/>
      <c r="AR1590" s="104"/>
      <c r="AS1590" s="104"/>
      <c r="AT1590" s="104"/>
      <c r="AU1590" s="104"/>
      <c r="AV1590" s="126"/>
      <c r="AW1590" s="104"/>
      <c r="AX1590" s="134"/>
      <c r="AY1590" s="134"/>
      <c r="AZ1590" s="134"/>
    </row>
    <row r="1591">
      <c r="B1591" s="135"/>
      <c r="D1591" s="38"/>
      <c r="E1591" s="83"/>
      <c r="F1591" s="70"/>
      <c r="G1591" s="71"/>
      <c r="H1591" s="72"/>
      <c r="I1591" s="72"/>
      <c r="J1591" s="72"/>
      <c r="K1591" s="72"/>
      <c r="L1591" s="72"/>
      <c r="M1591" s="72"/>
      <c r="N1591" s="73"/>
      <c r="O1591" s="73"/>
      <c r="P1591" s="73"/>
      <c r="Q1591" s="72"/>
      <c r="R1591" s="128"/>
      <c r="S1591" s="129"/>
      <c r="T1591" s="130"/>
      <c r="U1591" s="129"/>
      <c r="V1591" s="95"/>
      <c r="W1591" s="95"/>
      <c r="X1591" s="131"/>
      <c r="Y1591" s="132"/>
      <c r="Z1591" s="132"/>
      <c r="AA1591" s="95"/>
      <c r="AB1591" s="132"/>
      <c r="AC1591" s="104"/>
      <c r="AD1591" s="104"/>
      <c r="AE1591" s="132"/>
      <c r="AF1591" s="133"/>
      <c r="AG1591" s="132"/>
      <c r="AH1591" s="132"/>
      <c r="AI1591" s="133"/>
      <c r="AJ1591" s="132"/>
      <c r="AK1591" s="104"/>
      <c r="AL1591" s="104"/>
      <c r="AM1591" s="104"/>
      <c r="AN1591" s="132"/>
      <c r="AO1591" s="104"/>
      <c r="AP1591" s="104"/>
      <c r="AQ1591" s="104"/>
      <c r="AR1591" s="104"/>
      <c r="AS1591" s="104"/>
      <c r="AT1591" s="104"/>
      <c r="AU1591" s="104"/>
      <c r="AV1591" s="126"/>
      <c r="AW1591" s="104"/>
      <c r="AX1591" s="134"/>
      <c r="AY1591" s="134"/>
      <c r="AZ1591" s="134"/>
    </row>
    <row r="1592">
      <c r="B1592" s="135"/>
      <c r="D1592" s="38"/>
      <c r="E1592" s="83"/>
      <c r="F1592" s="70"/>
      <c r="G1592" s="71"/>
      <c r="H1592" s="72"/>
      <c r="I1592" s="72"/>
      <c r="J1592" s="72"/>
      <c r="K1592" s="72"/>
      <c r="L1592" s="72"/>
      <c r="M1592" s="72"/>
      <c r="N1592" s="73"/>
      <c r="O1592" s="73"/>
      <c r="P1592" s="73"/>
      <c r="Q1592" s="72"/>
      <c r="R1592" s="128"/>
      <c r="S1592" s="129"/>
      <c r="T1592" s="130"/>
      <c r="U1592" s="129"/>
      <c r="V1592" s="95"/>
      <c r="W1592" s="95"/>
      <c r="X1592" s="131"/>
      <c r="Y1592" s="132"/>
      <c r="Z1592" s="132"/>
      <c r="AA1592" s="95"/>
      <c r="AB1592" s="132"/>
      <c r="AC1592" s="104"/>
      <c r="AD1592" s="104"/>
      <c r="AE1592" s="132"/>
      <c r="AF1592" s="133"/>
      <c r="AG1592" s="132"/>
      <c r="AH1592" s="132"/>
      <c r="AI1592" s="133"/>
      <c r="AJ1592" s="132"/>
      <c r="AK1592" s="104"/>
      <c r="AL1592" s="104"/>
      <c r="AM1592" s="104"/>
      <c r="AN1592" s="132"/>
      <c r="AO1592" s="104"/>
      <c r="AP1592" s="104"/>
      <c r="AQ1592" s="104"/>
      <c r="AR1592" s="104"/>
      <c r="AS1592" s="104"/>
      <c r="AT1592" s="104"/>
      <c r="AU1592" s="104"/>
      <c r="AV1592" s="126"/>
      <c r="AW1592" s="104"/>
      <c r="AX1592" s="134"/>
      <c r="AY1592" s="134"/>
      <c r="AZ1592" s="134"/>
    </row>
    <row r="1593">
      <c r="B1593" s="135"/>
      <c r="D1593" s="38"/>
      <c r="E1593" s="83"/>
      <c r="F1593" s="70"/>
      <c r="G1593" s="71"/>
      <c r="H1593" s="72"/>
      <c r="I1593" s="72"/>
      <c r="J1593" s="72"/>
      <c r="K1593" s="72"/>
      <c r="L1593" s="72"/>
      <c r="M1593" s="72"/>
      <c r="N1593" s="73"/>
      <c r="O1593" s="73"/>
      <c r="P1593" s="73"/>
      <c r="Q1593" s="72"/>
      <c r="R1593" s="128"/>
      <c r="S1593" s="129"/>
      <c r="T1593" s="130"/>
      <c r="U1593" s="129"/>
      <c r="V1593" s="95"/>
      <c r="W1593" s="95"/>
      <c r="X1593" s="131"/>
      <c r="Y1593" s="132"/>
      <c r="Z1593" s="132"/>
      <c r="AA1593" s="95"/>
      <c r="AB1593" s="132"/>
      <c r="AC1593" s="104"/>
      <c r="AD1593" s="104"/>
      <c r="AE1593" s="132"/>
      <c r="AF1593" s="133"/>
      <c r="AG1593" s="132"/>
      <c r="AH1593" s="132"/>
      <c r="AI1593" s="133"/>
      <c r="AJ1593" s="132"/>
      <c r="AK1593" s="104"/>
      <c r="AL1593" s="104"/>
      <c r="AM1593" s="104"/>
      <c r="AN1593" s="132"/>
      <c r="AO1593" s="104"/>
      <c r="AP1593" s="104"/>
      <c r="AQ1593" s="104"/>
      <c r="AR1593" s="104"/>
      <c r="AS1593" s="104"/>
      <c r="AT1593" s="104"/>
      <c r="AU1593" s="104"/>
      <c r="AV1593" s="126"/>
      <c r="AW1593" s="104"/>
      <c r="AX1593" s="134"/>
      <c r="AY1593" s="134"/>
      <c r="AZ1593" s="134"/>
    </row>
    <row r="1594">
      <c r="B1594" s="135"/>
      <c r="D1594" s="38"/>
      <c r="E1594" s="83"/>
      <c r="F1594" s="70"/>
      <c r="G1594" s="71"/>
      <c r="H1594" s="72"/>
      <c r="I1594" s="72"/>
      <c r="J1594" s="72"/>
      <c r="K1594" s="72"/>
      <c r="L1594" s="72"/>
      <c r="M1594" s="72"/>
      <c r="N1594" s="73"/>
      <c r="O1594" s="73"/>
      <c r="P1594" s="73"/>
      <c r="Q1594" s="72"/>
      <c r="R1594" s="128"/>
      <c r="S1594" s="129"/>
      <c r="T1594" s="130"/>
      <c r="U1594" s="129"/>
      <c r="V1594" s="95"/>
      <c r="W1594" s="95"/>
      <c r="X1594" s="131"/>
      <c r="Y1594" s="132"/>
      <c r="Z1594" s="132"/>
      <c r="AA1594" s="95"/>
      <c r="AB1594" s="132"/>
      <c r="AC1594" s="104"/>
      <c r="AD1594" s="104"/>
      <c r="AE1594" s="132"/>
      <c r="AF1594" s="133"/>
      <c r="AG1594" s="132"/>
      <c r="AH1594" s="132"/>
      <c r="AI1594" s="133"/>
      <c r="AJ1594" s="132"/>
      <c r="AK1594" s="104"/>
      <c r="AL1594" s="104"/>
      <c r="AM1594" s="104"/>
      <c r="AN1594" s="132"/>
      <c r="AO1594" s="104"/>
      <c r="AP1594" s="104"/>
      <c r="AQ1594" s="104"/>
      <c r="AR1594" s="104"/>
      <c r="AS1594" s="104"/>
      <c r="AT1594" s="104"/>
      <c r="AU1594" s="104"/>
      <c r="AV1594" s="126"/>
      <c r="AW1594" s="104"/>
      <c r="AX1594" s="134"/>
      <c r="AY1594" s="134"/>
      <c r="AZ1594" s="134"/>
    </row>
    <row r="1595">
      <c r="B1595" s="135"/>
      <c r="D1595" s="38"/>
      <c r="E1595" s="83"/>
      <c r="F1595" s="70"/>
      <c r="G1595" s="71"/>
      <c r="H1595" s="72"/>
      <c r="I1595" s="72"/>
      <c r="J1595" s="72"/>
      <c r="K1595" s="72"/>
      <c r="L1595" s="72"/>
      <c r="M1595" s="72"/>
      <c r="N1595" s="73"/>
      <c r="O1595" s="73"/>
      <c r="P1595" s="73"/>
      <c r="Q1595" s="72"/>
      <c r="R1595" s="128"/>
      <c r="S1595" s="129"/>
      <c r="T1595" s="130"/>
      <c r="U1595" s="129"/>
      <c r="V1595" s="95"/>
      <c r="W1595" s="95"/>
      <c r="X1595" s="131"/>
      <c r="Y1595" s="132"/>
      <c r="Z1595" s="132"/>
      <c r="AA1595" s="95"/>
      <c r="AB1595" s="132"/>
      <c r="AC1595" s="104"/>
      <c r="AD1595" s="104"/>
      <c r="AE1595" s="132"/>
      <c r="AF1595" s="133"/>
      <c r="AG1595" s="132"/>
      <c r="AH1595" s="132"/>
      <c r="AI1595" s="133"/>
      <c r="AJ1595" s="132"/>
      <c r="AK1595" s="104"/>
      <c r="AL1595" s="104"/>
      <c r="AM1595" s="104"/>
      <c r="AN1595" s="132"/>
      <c r="AO1595" s="104"/>
      <c r="AP1595" s="104"/>
      <c r="AQ1595" s="104"/>
      <c r="AR1595" s="104"/>
      <c r="AS1595" s="104"/>
      <c r="AT1595" s="104"/>
      <c r="AU1595" s="104"/>
      <c r="AV1595" s="126"/>
      <c r="AW1595" s="104"/>
      <c r="AX1595" s="134"/>
      <c r="AY1595" s="134"/>
      <c r="AZ1595" s="134"/>
    </row>
    <row r="1596">
      <c r="B1596" s="135"/>
      <c r="D1596" s="38"/>
      <c r="E1596" s="83"/>
      <c r="F1596" s="70"/>
      <c r="G1596" s="71"/>
      <c r="H1596" s="72"/>
      <c r="I1596" s="72"/>
      <c r="J1596" s="72"/>
      <c r="K1596" s="72"/>
      <c r="L1596" s="72"/>
      <c r="M1596" s="72"/>
      <c r="N1596" s="73"/>
      <c r="O1596" s="73"/>
      <c r="P1596" s="73"/>
      <c r="Q1596" s="72"/>
      <c r="R1596" s="128"/>
      <c r="S1596" s="129"/>
      <c r="T1596" s="130"/>
      <c r="U1596" s="129"/>
      <c r="V1596" s="95"/>
      <c r="W1596" s="95"/>
      <c r="X1596" s="131"/>
      <c r="Y1596" s="132"/>
      <c r="Z1596" s="132"/>
      <c r="AA1596" s="95"/>
      <c r="AB1596" s="132"/>
      <c r="AC1596" s="104"/>
      <c r="AD1596" s="104"/>
      <c r="AE1596" s="132"/>
      <c r="AF1596" s="133"/>
      <c r="AG1596" s="132"/>
      <c r="AH1596" s="132"/>
      <c r="AI1596" s="133"/>
      <c r="AJ1596" s="132"/>
      <c r="AK1596" s="104"/>
      <c r="AL1596" s="104"/>
      <c r="AM1596" s="104"/>
      <c r="AN1596" s="132"/>
      <c r="AO1596" s="104"/>
      <c r="AP1596" s="104"/>
      <c r="AQ1596" s="104"/>
      <c r="AR1596" s="104"/>
      <c r="AS1596" s="104"/>
      <c r="AT1596" s="104"/>
      <c r="AU1596" s="104"/>
      <c r="AV1596" s="126"/>
      <c r="AW1596" s="104"/>
      <c r="AX1596" s="134"/>
      <c r="AY1596" s="134"/>
      <c r="AZ1596" s="134"/>
    </row>
    <row r="1597">
      <c r="B1597" s="135"/>
      <c r="D1597" s="38"/>
      <c r="E1597" s="83"/>
      <c r="F1597" s="70"/>
      <c r="G1597" s="71"/>
      <c r="H1597" s="72"/>
      <c r="I1597" s="72"/>
      <c r="J1597" s="72"/>
      <c r="K1597" s="72"/>
      <c r="L1597" s="72"/>
      <c r="M1597" s="72"/>
      <c r="N1597" s="73"/>
      <c r="O1597" s="73"/>
      <c r="P1597" s="73"/>
      <c r="Q1597" s="72"/>
      <c r="R1597" s="128"/>
      <c r="S1597" s="129"/>
      <c r="T1597" s="130"/>
      <c r="U1597" s="129"/>
      <c r="V1597" s="95"/>
      <c r="W1597" s="95"/>
      <c r="X1597" s="131"/>
      <c r="Y1597" s="132"/>
      <c r="Z1597" s="132"/>
      <c r="AA1597" s="95"/>
      <c r="AB1597" s="132"/>
      <c r="AC1597" s="104"/>
      <c r="AD1597" s="104"/>
      <c r="AE1597" s="132"/>
      <c r="AF1597" s="133"/>
      <c r="AG1597" s="132"/>
      <c r="AH1597" s="132"/>
      <c r="AI1597" s="133"/>
      <c r="AJ1597" s="132"/>
      <c r="AK1597" s="104"/>
      <c r="AL1597" s="104"/>
      <c r="AM1597" s="104"/>
      <c r="AN1597" s="132"/>
      <c r="AO1597" s="104"/>
      <c r="AP1597" s="104"/>
      <c r="AQ1597" s="104"/>
      <c r="AR1597" s="104"/>
      <c r="AS1597" s="104"/>
      <c r="AT1597" s="104"/>
      <c r="AU1597" s="104"/>
      <c r="AV1597" s="126"/>
      <c r="AW1597" s="104"/>
      <c r="AX1597" s="134"/>
      <c r="AY1597" s="134"/>
      <c r="AZ1597" s="134"/>
    </row>
    <row r="1598">
      <c r="B1598" s="135"/>
      <c r="D1598" s="38"/>
      <c r="E1598" s="83"/>
      <c r="F1598" s="70"/>
      <c r="G1598" s="71"/>
      <c r="H1598" s="72"/>
      <c r="I1598" s="72"/>
      <c r="J1598" s="72"/>
      <c r="K1598" s="72"/>
      <c r="L1598" s="72"/>
      <c r="M1598" s="72"/>
      <c r="N1598" s="73"/>
      <c r="O1598" s="73"/>
      <c r="P1598" s="73"/>
      <c r="Q1598" s="72"/>
      <c r="R1598" s="128"/>
      <c r="S1598" s="129"/>
      <c r="T1598" s="130"/>
      <c r="U1598" s="129"/>
      <c r="V1598" s="95"/>
      <c r="W1598" s="95"/>
      <c r="X1598" s="131"/>
      <c r="Y1598" s="132"/>
      <c r="Z1598" s="132"/>
      <c r="AA1598" s="95"/>
      <c r="AB1598" s="132"/>
      <c r="AC1598" s="104"/>
      <c r="AD1598" s="104"/>
      <c r="AE1598" s="132"/>
      <c r="AF1598" s="133"/>
      <c r="AG1598" s="132"/>
      <c r="AH1598" s="132"/>
      <c r="AI1598" s="133"/>
      <c r="AJ1598" s="132"/>
      <c r="AK1598" s="104"/>
      <c r="AL1598" s="104"/>
      <c r="AM1598" s="104"/>
      <c r="AN1598" s="132"/>
      <c r="AO1598" s="104"/>
      <c r="AP1598" s="104"/>
      <c r="AQ1598" s="104"/>
      <c r="AR1598" s="104"/>
      <c r="AS1598" s="104"/>
      <c r="AT1598" s="104"/>
      <c r="AU1598" s="104"/>
      <c r="AV1598" s="126"/>
      <c r="AW1598" s="104"/>
      <c r="AX1598" s="134"/>
      <c r="AY1598" s="134"/>
      <c r="AZ1598" s="134"/>
    </row>
    <row r="1599">
      <c r="B1599" s="135"/>
      <c r="D1599" s="38"/>
      <c r="E1599" s="83"/>
      <c r="F1599" s="70"/>
      <c r="G1599" s="71"/>
      <c r="H1599" s="72"/>
      <c r="I1599" s="72"/>
      <c r="J1599" s="72"/>
      <c r="K1599" s="72"/>
      <c r="L1599" s="72"/>
      <c r="M1599" s="72"/>
      <c r="N1599" s="73"/>
      <c r="O1599" s="73"/>
      <c r="P1599" s="73"/>
      <c r="Q1599" s="72"/>
      <c r="R1599" s="128"/>
      <c r="S1599" s="129"/>
      <c r="T1599" s="130"/>
      <c r="U1599" s="129"/>
      <c r="V1599" s="95"/>
      <c r="W1599" s="95"/>
      <c r="X1599" s="131"/>
      <c r="Y1599" s="132"/>
      <c r="Z1599" s="132"/>
      <c r="AA1599" s="95"/>
      <c r="AB1599" s="132"/>
      <c r="AC1599" s="104"/>
      <c r="AD1599" s="104"/>
      <c r="AE1599" s="132"/>
      <c r="AF1599" s="133"/>
      <c r="AG1599" s="132"/>
      <c r="AH1599" s="132"/>
      <c r="AI1599" s="133"/>
      <c r="AJ1599" s="132"/>
      <c r="AK1599" s="104"/>
      <c r="AL1599" s="104"/>
      <c r="AM1599" s="104"/>
      <c r="AN1599" s="132"/>
      <c r="AO1599" s="104"/>
      <c r="AP1599" s="104"/>
      <c r="AQ1599" s="104"/>
      <c r="AR1599" s="104"/>
      <c r="AS1599" s="104"/>
      <c r="AT1599" s="104"/>
      <c r="AU1599" s="104"/>
      <c r="AV1599" s="126"/>
      <c r="AW1599" s="104"/>
      <c r="AX1599" s="134"/>
      <c r="AY1599" s="134"/>
      <c r="AZ1599" s="134"/>
    </row>
    <row r="1600">
      <c r="B1600" s="135"/>
      <c r="D1600" s="38"/>
      <c r="E1600" s="83"/>
      <c r="F1600" s="70"/>
      <c r="G1600" s="71"/>
      <c r="H1600" s="72"/>
      <c r="I1600" s="72"/>
      <c r="J1600" s="72"/>
      <c r="K1600" s="72"/>
      <c r="L1600" s="72"/>
      <c r="M1600" s="72"/>
      <c r="N1600" s="73"/>
      <c r="O1600" s="73"/>
      <c r="P1600" s="73"/>
      <c r="Q1600" s="72"/>
      <c r="R1600" s="128"/>
      <c r="S1600" s="129"/>
      <c r="T1600" s="130"/>
      <c r="U1600" s="129"/>
      <c r="V1600" s="95"/>
      <c r="W1600" s="95"/>
      <c r="X1600" s="131"/>
      <c r="Y1600" s="132"/>
      <c r="Z1600" s="132"/>
      <c r="AA1600" s="95"/>
      <c r="AB1600" s="132"/>
      <c r="AC1600" s="104"/>
      <c r="AD1600" s="104"/>
      <c r="AE1600" s="132"/>
      <c r="AF1600" s="133"/>
      <c r="AG1600" s="132"/>
      <c r="AH1600" s="132"/>
      <c r="AI1600" s="133"/>
      <c r="AJ1600" s="132"/>
      <c r="AK1600" s="104"/>
      <c r="AL1600" s="104"/>
      <c r="AM1600" s="104"/>
      <c r="AN1600" s="132"/>
      <c r="AO1600" s="104"/>
      <c r="AP1600" s="104"/>
      <c r="AQ1600" s="104"/>
      <c r="AR1600" s="104"/>
      <c r="AS1600" s="104"/>
      <c r="AT1600" s="104"/>
      <c r="AU1600" s="104"/>
      <c r="AV1600" s="126"/>
      <c r="AW1600" s="104"/>
      <c r="AX1600" s="134"/>
      <c r="AY1600" s="134"/>
      <c r="AZ1600" s="134"/>
    </row>
    <row r="1601">
      <c r="B1601" s="135"/>
      <c r="D1601" s="38"/>
      <c r="E1601" s="83"/>
      <c r="F1601" s="70"/>
      <c r="G1601" s="71"/>
      <c r="H1601" s="72"/>
      <c r="I1601" s="72"/>
      <c r="J1601" s="72"/>
      <c r="K1601" s="72"/>
      <c r="L1601" s="72"/>
      <c r="M1601" s="72"/>
      <c r="N1601" s="73"/>
      <c r="O1601" s="73"/>
      <c r="P1601" s="73"/>
      <c r="Q1601" s="72"/>
      <c r="R1601" s="128"/>
      <c r="S1601" s="129"/>
      <c r="T1601" s="130"/>
      <c r="U1601" s="129"/>
      <c r="V1601" s="95"/>
      <c r="W1601" s="95"/>
      <c r="X1601" s="131"/>
      <c r="Y1601" s="132"/>
      <c r="Z1601" s="132"/>
      <c r="AA1601" s="95"/>
      <c r="AB1601" s="132"/>
      <c r="AC1601" s="104"/>
      <c r="AD1601" s="104"/>
      <c r="AE1601" s="132"/>
      <c r="AF1601" s="133"/>
      <c r="AG1601" s="132"/>
      <c r="AH1601" s="132"/>
      <c r="AI1601" s="133"/>
      <c r="AJ1601" s="132"/>
      <c r="AK1601" s="104"/>
      <c r="AL1601" s="104"/>
      <c r="AM1601" s="104"/>
      <c r="AN1601" s="132"/>
      <c r="AO1601" s="104"/>
      <c r="AP1601" s="104"/>
      <c r="AQ1601" s="104"/>
      <c r="AR1601" s="104"/>
      <c r="AS1601" s="104"/>
      <c r="AT1601" s="104"/>
      <c r="AU1601" s="104"/>
      <c r="AV1601" s="126"/>
      <c r="AW1601" s="104"/>
      <c r="AX1601" s="134"/>
      <c r="AY1601" s="134"/>
      <c r="AZ1601" s="134"/>
    </row>
    <row r="1602">
      <c r="B1602" s="135"/>
      <c r="D1602" s="38"/>
      <c r="E1602" s="83"/>
      <c r="F1602" s="70"/>
      <c r="G1602" s="71"/>
      <c r="H1602" s="72"/>
      <c r="I1602" s="72"/>
      <c r="J1602" s="72"/>
      <c r="K1602" s="72"/>
      <c r="L1602" s="72"/>
      <c r="M1602" s="72"/>
      <c r="N1602" s="73"/>
      <c r="O1602" s="73"/>
      <c r="P1602" s="73"/>
      <c r="Q1602" s="72"/>
      <c r="R1602" s="128"/>
      <c r="S1602" s="129"/>
      <c r="T1602" s="130"/>
      <c r="U1602" s="129"/>
      <c r="V1602" s="95"/>
      <c r="W1602" s="95"/>
      <c r="X1602" s="131"/>
      <c r="Y1602" s="132"/>
      <c r="Z1602" s="132"/>
      <c r="AA1602" s="95"/>
      <c r="AB1602" s="132"/>
      <c r="AC1602" s="104"/>
      <c r="AD1602" s="104"/>
      <c r="AE1602" s="132"/>
      <c r="AF1602" s="133"/>
      <c r="AG1602" s="132"/>
      <c r="AH1602" s="132"/>
      <c r="AI1602" s="133"/>
      <c r="AJ1602" s="132"/>
      <c r="AK1602" s="104"/>
      <c r="AL1602" s="104"/>
      <c r="AM1602" s="104"/>
      <c r="AN1602" s="132"/>
      <c r="AO1602" s="104"/>
      <c r="AP1602" s="104"/>
      <c r="AQ1602" s="104"/>
      <c r="AR1602" s="104"/>
      <c r="AS1602" s="104"/>
      <c r="AT1602" s="104"/>
      <c r="AU1602" s="104"/>
      <c r="AV1602" s="126"/>
      <c r="AW1602" s="104"/>
      <c r="AX1602" s="134"/>
      <c r="AY1602" s="134"/>
      <c r="AZ1602" s="134"/>
    </row>
    <row r="1603">
      <c r="B1603" s="135"/>
      <c r="D1603" s="38"/>
      <c r="E1603" s="83"/>
      <c r="F1603" s="70"/>
      <c r="G1603" s="71"/>
      <c r="H1603" s="72"/>
      <c r="I1603" s="72"/>
      <c r="J1603" s="72"/>
      <c r="K1603" s="72"/>
      <c r="L1603" s="72"/>
      <c r="M1603" s="72"/>
      <c r="N1603" s="73"/>
      <c r="O1603" s="73"/>
      <c r="P1603" s="73"/>
      <c r="Q1603" s="72"/>
      <c r="R1603" s="128"/>
      <c r="S1603" s="129"/>
      <c r="T1603" s="130"/>
      <c r="U1603" s="129"/>
      <c r="V1603" s="95"/>
      <c r="W1603" s="95"/>
      <c r="X1603" s="131"/>
      <c r="Y1603" s="132"/>
      <c r="Z1603" s="132"/>
      <c r="AA1603" s="95"/>
      <c r="AB1603" s="132"/>
      <c r="AC1603" s="104"/>
      <c r="AD1603" s="104"/>
      <c r="AE1603" s="132"/>
      <c r="AF1603" s="133"/>
      <c r="AG1603" s="132"/>
      <c r="AH1603" s="132"/>
      <c r="AI1603" s="133"/>
      <c r="AJ1603" s="132"/>
      <c r="AK1603" s="104"/>
      <c r="AL1603" s="104"/>
      <c r="AM1603" s="104"/>
      <c r="AN1603" s="132"/>
      <c r="AO1603" s="104"/>
      <c r="AP1603" s="104"/>
      <c r="AQ1603" s="104"/>
      <c r="AR1603" s="104"/>
      <c r="AS1603" s="104"/>
      <c r="AT1603" s="104"/>
      <c r="AU1603" s="104"/>
      <c r="AV1603" s="126"/>
      <c r="AW1603" s="104"/>
      <c r="AX1603" s="134"/>
      <c r="AY1603" s="134"/>
      <c r="AZ1603" s="134"/>
    </row>
    <row r="1604">
      <c r="B1604" s="135"/>
      <c r="D1604" s="38"/>
      <c r="E1604" s="83"/>
      <c r="F1604" s="70"/>
      <c r="G1604" s="71"/>
      <c r="H1604" s="72"/>
      <c r="I1604" s="72"/>
      <c r="J1604" s="72"/>
      <c r="K1604" s="72"/>
      <c r="L1604" s="72"/>
      <c r="M1604" s="72"/>
      <c r="N1604" s="73"/>
      <c r="O1604" s="73"/>
      <c r="P1604" s="73"/>
      <c r="Q1604" s="72"/>
      <c r="R1604" s="128"/>
      <c r="S1604" s="129"/>
      <c r="T1604" s="130"/>
      <c r="U1604" s="129"/>
      <c r="V1604" s="95"/>
      <c r="W1604" s="95"/>
      <c r="X1604" s="131"/>
      <c r="Y1604" s="132"/>
      <c r="Z1604" s="132"/>
      <c r="AA1604" s="95"/>
      <c r="AB1604" s="132"/>
      <c r="AC1604" s="104"/>
      <c r="AD1604" s="104"/>
      <c r="AE1604" s="132"/>
      <c r="AF1604" s="133"/>
      <c r="AG1604" s="132"/>
      <c r="AH1604" s="132"/>
      <c r="AI1604" s="133"/>
      <c r="AJ1604" s="132"/>
      <c r="AK1604" s="104"/>
      <c r="AL1604" s="104"/>
      <c r="AM1604" s="104"/>
      <c r="AN1604" s="132"/>
      <c r="AO1604" s="104"/>
      <c r="AP1604" s="104"/>
      <c r="AQ1604" s="104"/>
      <c r="AR1604" s="104"/>
      <c r="AS1604" s="104"/>
      <c r="AT1604" s="104"/>
      <c r="AU1604" s="104"/>
      <c r="AV1604" s="126"/>
      <c r="AW1604" s="104"/>
      <c r="AX1604" s="134"/>
      <c r="AY1604" s="134"/>
      <c r="AZ1604" s="134"/>
    </row>
    <row r="1605">
      <c r="B1605" s="135"/>
      <c r="D1605" s="38"/>
      <c r="E1605" s="83"/>
      <c r="F1605" s="70"/>
      <c r="G1605" s="71"/>
      <c r="H1605" s="72"/>
      <c r="I1605" s="72"/>
      <c r="J1605" s="72"/>
      <c r="K1605" s="72"/>
      <c r="L1605" s="72"/>
      <c r="M1605" s="72"/>
      <c r="N1605" s="73"/>
      <c r="O1605" s="73"/>
      <c r="P1605" s="73"/>
      <c r="Q1605" s="72"/>
      <c r="R1605" s="128"/>
      <c r="S1605" s="129"/>
      <c r="T1605" s="130"/>
      <c r="U1605" s="129"/>
      <c r="V1605" s="95"/>
      <c r="W1605" s="95"/>
      <c r="X1605" s="131"/>
      <c r="Y1605" s="132"/>
      <c r="Z1605" s="132"/>
      <c r="AA1605" s="95"/>
      <c r="AB1605" s="132"/>
      <c r="AC1605" s="104"/>
      <c r="AD1605" s="104"/>
      <c r="AE1605" s="132"/>
      <c r="AF1605" s="133"/>
      <c r="AG1605" s="132"/>
      <c r="AH1605" s="132"/>
      <c r="AI1605" s="133"/>
      <c r="AJ1605" s="132"/>
      <c r="AK1605" s="104"/>
      <c r="AL1605" s="104"/>
      <c r="AM1605" s="104"/>
      <c r="AN1605" s="132"/>
      <c r="AO1605" s="104"/>
      <c r="AP1605" s="104"/>
      <c r="AQ1605" s="104"/>
      <c r="AR1605" s="104"/>
      <c r="AS1605" s="104"/>
      <c r="AT1605" s="104"/>
      <c r="AU1605" s="104"/>
      <c r="AV1605" s="126"/>
      <c r="AW1605" s="104"/>
      <c r="AX1605" s="134"/>
      <c r="AY1605" s="134"/>
      <c r="AZ1605" s="134"/>
    </row>
    <row r="1606">
      <c r="B1606" s="135"/>
      <c r="D1606" s="38"/>
      <c r="E1606" s="83"/>
      <c r="F1606" s="70"/>
      <c r="G1606" s="71"/>
      <c r="H1606" s="72"/>
      <c r="I1606" s="72"/>
      <c r="J1606" s="72"/>
      <c r="K1606" s="72"/>
      <c r="L1606" s="72"/>
      <c r="M1606" s="72"/>
      <c r="N1606" s="73"/>
      <c r="O1606" s="73"/>
      <c r="P1606" s="73"/>
      <c r="Q1606" s="72"/>
      <c r="R1606" s="128"/>
      <c r="S1606" s="129"/>
      <c r="T1606" s="130"/>
      <c r="U1606" s="129"/>
      <c r="V1606" s="95"/>
      <c r="W1606" s="95"/>
      <c r="X1606" s="131"/>
      <c r="Y1606" s="132"/>
      <c r="Z1606" s="132"/>
      <c r="AA1606" s="95"/>
      <c r="AB1606" s="132"/>
      <c r="AC1606" s="104"/>
      <c r="AD1606" s="104"/>
      <c r="AE1606" s="132"/>
      <c r="AF1606" s="133"/>
      <c r="AG1606" s="132"/>
      <c r="AH1606" s="132"/>
      <c r="AI1606" s="133"/>
      <c r="AJ1606" s="132"/>
      <c r="AK1606" s="104"/>
      <c r="AL1606" s="104"/>
      <c r="AM1606" s="104"/>
      <c r="AN1606" s="132"/>
      <c r="AO1606" s="104"/>
      <c r="AP1606" s="104"/>
      <c r="AQ1606" s="104"/>
      <c r="AR1606" s="104"/>
      <c r="AS1606" s="104"/>
      <c r="AT1606" s="104"/>
      <c r="AU1606" s="104"/>
      <c r="AV1606" s="126"/>
      <c r="AW1606" s="104"/>
      <c r="AX1606" s="134"/>
      <c r="AY1606" s="134"/>
      <c r="AZ1606" s="134"/>
    </row>
    <row r="1607">
      <c r="B1607" s="135"/>
      <c r="D1607" s="38"/>
      <c r="E1607" s="83"/>
      <c r="F1607" s="70"/>
      <c r="G1607" s="71"/>
      <c r="H1607" s="72"/>
      <c r="I1607" s="72"/>
      <c r="J1607" s="72"/>
      <c r="K1607" s="72"/>
      <c r="L1607" s="72"/>
      <c r="M1607" s="72"/>
      <c r="N1607" s="73"/>
      <c r="O1607" s="73"/>
      <c r="P1607" s="73"/>
      <c r="Q1607" s="72"/>
      <c r="R1607" s="128"/>
      <c r="S1607" s="129"/>
      <c r="T1607" s="130"/>
      <c r="U1607" s="129"/>
      <c r="V1607" s="95"/>
      <c r="W1607" s="95"/>
      <c r="X1607" s="131"/>
      <c r="Y1607" s="132"/>
      <c r="Z1607" s="132"/>
      <c r="AA1607" s="95"/>
      <c r="AB1607" s="132"/>
      <c r="AC1607" s="104"/>
      <c r="AD1607" s="104"/>
      <c r="AE1607" s="132"/>
      <c r="AF1607" s="133"/>
      <c r="AG1607" s="132"/>
      <c r="AH1607" s="132"/>
      <c r="AI1607" s="133"/>
      <c r="AJ1607" s="132"/>
      <c r="AK1607" s="104"/>
      <c r="AL1607" s="104"/>
      <c r="AM1607" s="104"/>
      <c r="AN1607" s="132"/>
      <c r="AO1607" s="104"/>
      <c r="AP1607" s="104"/>
      <c r="AQ1607" s="104"/>
      <c r="AR1607" s="104"/>
      <c r="AS1607" s="104"/>
      <c r="AT1607" s="104"/>
      <c r="AU1607" s="104"/>
      <c r="AV1607" s="126"/>
      <c r="AW1607" s="104"/>
      <c r="AX1607" s="134"/>
      <c r="AY1607" s="134"/>
      <c r="AZ1607" s="134"/>
    </row>
    <row r="1608">
      <c r="B1608" s="135"/>
      <c r="D1608" s="38"/>
      <c r="E1608" s="83"/>
      <c r="F1608" s="70"/>
      <c r="G1608" s="71"/>
      <c r="H1608" s="72"/>
      <c r="I1608" s="72"/>
      <c r="J1608" s="72"/>
      <c r="K1608" s="72"/>
      <c r="L1608" s="72"/>
      <c r="M1608" s="72"/>
      <c r="N1608" s="73"/>
      <c r="O1608" s="73"/>
      <c r="P1608" s="73"/>
      <c r="Q1608" s="72"/>
      <c r="R1608" s="128"/>
      <c r="S1608" s="129"/>
      <c r="T1608" s="130"/>
      <c r="U1608" s="129"/>
      <c r="V1608" s="95"/>
      <c r="W1608" s="95"/>
      <c r="X1608" s="131"/>
      <c r="Y1608" s="132"/>
      <c r="Z1608" s="132"/>
      <c r="AA1608" s="95"/>
      <c r="AB1608" s="132"/>
      <c r="AC1608" s="104"/>
      <c r="AD1608" s="104"/>
      <c r="AE1608" s="132"/>
      <c r="AF1608" s="133"/>
      <c r="AG1608" s="132"/>
      <c r="AH1608" s="132"/>
      <c r="AI1608" s="133"/>
      <c r="AJ1608" s="132"/>
      <c r="AK1608" s="104"/>
      <c r="AL1608" s="104"/>
      <c r="AM1608" s="104"/>
      <c r="AN1608" s="132"/>
      <c r="AO1608" s="104"/>
      <c r="AP1608" s="104"/>
      <c r="AQ1608" s="104"/>
      <c r="AR1608" s="104"/>
      <c r="AS1608" s="104"/>
      <c r="AT1608" s="104"/>
      <c r="AU1608" s="104"/>
      <c r="AV1608" s="126"/>
      <c r="AW1608" s="104"/>
      <c r="AX1608" s="134"/>
      <c r="AY1608" s="134"/>
      <c r="AZ1608" s="134"/>
    </row>
    <row r="1609">
      <c r="B1609" s="135"/>
      <c r="D1609" s="38"/>
      <c r="E1609" s="83"/>
      <c r="F1609" s="70"/>
      <c r="G1609" s="71"/>
      <c r="H1609" s="72"/>
      <c r="I1609" s="72"/>
      <c r="J1609" s="72"/>
      <c r="K1609" s="72"/>
      <c r="L1609" s="72"/>
      <c r="M1609" s="72"/>
      <c r="N1609" s="73"/>
      <c r="O1609" s="73"/>
      <c r="P1609" s="73"/>
      <c r="Q1609" s="72"/>
      <c r="R1609" s="128"/>
      <c r="S1609" s="129"/>
      <c r="T1609" s="130"/>
      <c r="U1609" s="129"/>
      <c r="V1609" s="95"/>
      <c r="W1609" s="95"/>
      <c r="X1609" s="131"/>
      <c r="Y1609" s="132"/>
      <c r="Z1609" s="132"/>
      <c r="AA1609" s="95"/>
      <c r="AB1609" s="132"/>
      <c r="AC1609" s="104"/>
      <c r="AD1609" s="104"/>
      <c r="AE1609" s="132"/>
      <c r="AF1609" s="133"/>
      <c r="AG1609" s="132"/>
      <c r="AH1609" s="132"/>
      <c r="AI1609" s="133"/>
      <c r="AJ1609" s="132"/>
      <c r="AK1609" s="104"/>
      <c r="AL1609" s="104"/>
      <c r="AM1609" s="104"/>
      <c r="AN1609" s="132"/>
      <c r="AO1609" s="104"/>
      <c r="AP1609" s="104"/>
      <c r="AQ1609" s="104"/>
      <c r="AR1609" s="104"/>
      <c r="AS1609" s="104"/>
      <c r="AT1609" s="104"/>
      <c r="AU1609" s="104"/>
      <c r="AV1609" s="126"/>
      <c r="AW1609" s="104"/>
      <c r="AX1609" s="134"/>
      <c r="AY1609" s="134"/>
      <c r="AZ1609" s="134"/>
    </row>
    <row r="1610">
      <c r="B1610" s="135"/>
      <c r="D1610" s="38"/>
      <c r="E1610" s="83"/>
      <c r="F1610" s="70"/>
      <c r="G1610" s="71"/>
      <c r="H1610" s="72"/>
      <c r="I1610" s="72"/>
      <c r="J1610" s="72"/>
      <c r="K1610" s="72"/>
      <c r="L1610" s="72"/>
      <c r="M1610" s="72"/>
      <c r="N1610" s="73"/>
      <c r="O1610" s="73"/>
      <c r="P1610" s="73"/>
      <c r="Q1610" s="72"/>
      <c r="R1610" s="128"/>
      <c r="S1610" s="129"/>
      <c r="T1610" s="130"/>
      <c r="U1610" s="129"/>
      <c r="V1610" s="95"/>
      <c r="W1610" s="95"/>
      <c r="X1610" s="131"/>
      <c r="Y1610" s="132"/>
      <c r="Z1610" s="132"/>
      <c r="AA1610" s="95"/>
      <c r="AB1610" s="132"/>
      <c r="AC1610" s="104"/>
      <c r="AD1610" s="104"/>
      <c r="AE1610" s="132"/>
      <c r="AF1610" s="133"/>
      <c r="AG1610" s="132"/>
      <c r="AH1610" s="132"/>
      <c r="AI1610" s="133"/>
      <c r="AJ1610" s="132"/>
      <c r="AK1610" s="104"/>
      <c r="AL1610" s="104"/>
      <c r="AM1610" s="104"/>
      <c r="AN1610" s="132"/>
      <c r="AO1610" s="104"/>
      <c r="AP1610" s="104"/>
      <c r="AQ1610" s="104"/>
      <c r="AR1610" s="104"/>
      <c r="AS1610" s="104"/>
      <c r="AT1610" s="104"/>
      <c r="AU1610" s="104"/>
      <c r="AV1610" s="126"/>
      <c r="AW1610" s="104"/>
      <c r="AX1610" s="134"/>
      <c r="AY1610" s="134"/>
      <c r="AZ1610" s="134"/>
    </row>
    <row r="1611">
      <c r="B1611" s="135"/>
      <c r="D1611" s="38"/>
      <c r="E1611" s="83"/>
      <c r="F1611" s="70"/>
      <c r="G1611" s="71"/>
      <c r="H1611" s="72"/>
      <c r="I1611" s="72"/>
      <c r="J1611" s="72"/>
      <c r="K1611" s="72"/>
      <c r="L1611" s="72"/>
      <c r="M1611" s="72"/>
      <c r="N1611" s="73"/>
      <c r="O1611" s="73"/>
      <c r="P1611" s="73"/>
      <c r="Q1611" s="72"/>
      <c r="R1611" s="128"/>
      <c r="S1611" s="129"/>
      <c r="T1611" s="130"/>
      <c r="U1611" s="129"/>
      <c r="V1611" s="95"/>
      <c r="W1611" s="95"/>
      <c r="X1611" s="131"/>
      <c r="Y1611" s="132"/>
      <c r="Z1611" s="132"/>
      <c r="AA1611" s="95"/>
      <c r="AB1611" s="132"/>
      <c r="AC1611" s="104"/>
      <c r="AD1611" s="104"/>
      <c r="AE1611" s="132"/>
      <c r="AF1611" s="133"/>
      <c r="AG1611" s="132"/>
      <c r="AH1611" s="132"/>
      <c r="AI1611" s="133"/>
      <c r="AJ1611" s="132"/>
      <c r="AK1611" s="104"/>
      <c r="AL1611" s="104"/>
      <c r="AM1611" s="104"/>
      <c r="AN1611" s="132"/>
      <c r="AO1611" s="104"/>
      <c r="AP1611" s="104"/>
      <c r="AQ1611" s="104"/>
      <c r="AR1611" s="104"/>
      <c r="AS1611" s="104"/>
      <c r="AT1611" s="104"/>
      <c r="AU1611" s="104"/>
      <c r="AV1611" s="126"/>
      <c r="AW1611" s="104"/>
      <c r="AX1611" s="134"/>
      <c r="AY1611" s="134"/>
      <c r="AZ1611" s="134"/>
    </row>
    <row r="1612">
      <c r="B1612" s="135"/>
      <c r="D1612" s="38"/>
      <c r="E1612" s="83"/>
      <c r="F1612" s="70"/>
      <c r="G1612" s="71"/>
      <c r="H1612" s="72"/>
      <c r="I1612" s="72"/>
      <c r="J1612" s="72"/>
      <c r="K1612" s="72"/>
      <c r="L1612" s="72"/>
      <c r="M1612" s="72"/>
      <c r="N1612" s="73"/>
      <c r="O1612" s="73"/>
      <c r="P1612" s="73"/>
      <c r="Q1612" s="72"/>
      <c r="R1612" s="128"/>
      <c r="S1612" s="129"/>
      <c r="T1612" s="130"/>
      <c r="U1612" s="129"/>
      <c r="V1612" s="95"/>
      <c r="W1612" s="95"/>
      <c r="X1612" s="131"/>
      <c r="Y1612" s="132"/>
      <c r="Z1612" s="132"/>
      <c r="AA1612" s="95"/>
      <c r="AB1612" s="132"/>
      <c r="AC1612" s="104"/>
      <c r="AD1612" s="104"/>
      <c r="AE1612" s="132"/>
      <c r="AF1612" s="133"/>
      <c r="AG1612" s="132"/>
      <c r="AH1612" s="132"/>
      <c r="AI1612" s="133"/>
      <c r="AJ1612" s="132"/>
      <c r="AK1612" s="104"/>
      <c r="AL1612" s="104"/>
      <c r="AM1612" s="104"/>
      <c r="AN1612" s="132"/>
      <c r="AO1612" s="104"/>
      <c r="AP1612" s="104"/>
      <c r="AQ1612" s="104"/>
      <c r="AR1612" s="104"/>
      <c r="AS1612" s="104"/>
      <c r="AT1612" s="104"/>
      <c r="AU1612" s="104"/>
      <c r="AV1612" s="126"/>
      <c r="AW1612" s="104"/>
      <c r="AX1612" s="134"/>
      <c r="AY1612" s="134"/>
      <c r="AZ1612" s="134"/>
    </row>
    <row r="1613">
      <c r="B1613" s="135"/>
      <c r="D1613" s="38"/>
      <c r="E1613" s="83"/>
      <c r="F1613" s="70"/>
      <c r="G1613" s="71"/>
      <c r="H1613" s="72"/>
      <c r="I1613" s="72"/>
      <c r="J1613" s="72"/>
      <c r="K1613" s="72"/>
      <c r="L1613" s="72"/>
      <c r="M1613" s="72"/>
      <c r="N1613" s="73"/>
      <c r="O1613" s="73"/>
      <c r="P1613" s="73"/>
      <c r="Q1613" s="72"/>
      <c r="R1613" s="128"/>
      <c r="S1613" s="129"/>
      <c r="T1613" s="130"/>
      <c r="U1613" s="129"/>
      <c r="V1613" s="95"/>
      <c r="W1613" s="95"/>
      <c r="X1613" s="131"/>
      <c r="Y1613" s="132"/>
      <c r="Z1613" s="132"/>
      <c r="AA1613" s="95"/>
      <c r="AB1613" s="132"/>
      <c r="AC1613" s="104"/>
      <c r="AD1613" s="104"/>
      <c r="AE1613" s="132"/>
      <c r="AF1613" s="133"/>
      <c r="AG1613" s="132"/>
      <c r="AH1613" s="132"/>
      <c r="AI1613" s="133"/>
      <c r="AJ1613" s="132"/>
      <c r="AK1613" s="104"/>
      <c r="AL1613" s="104"/>
      <c r="AM1613" s="104"/>
      <c r="AN1613" s="132"/>
      <c r="AO1613" s="104"/>
      <c r="AP1613" s="104"/>
      <c r="AQ1613" s="104"/>
      <c r="AR1613" s="104"/>
      <c r="AS1613" s="104"/>
      <c r="AT1613" s="104"/>
      <c r="AU1613" s="104"/>
      <c r="AV1613" s="126"/>
      <c r="AW1613" s="104"/>
      <c r="AX1613" s="134"/>
      <c r="AY1613" s="134"/>
      <c r="AZ1613" s="134"/>
    </row>
    <row r="1614">
      <c r="B1614" s="135"/>
      <c r="D1614" s="38"/>
      <c r="E1614" s="83"/>
      <c r="F1614" s="70"/>
      <c r="G1614" s="71"/>
      <c r="H1614" s="72"/>
      <c r="I1614" s="72"/>
      <c r="J1614" s="72"/>
      <c r="K1614" s="72"/>
      <c r="L1614" s="72"/>
      <c r="M1614" s="72"/>
      <c r="N1614" s="73"/>
      <c r="O1614" s="73"/>
      <c r="P1614" s="73"/>
      <c r="Q1614" s="72"/>
      <c r="R1614" s="128"/>
      <c r="S1614" s="129"/>
      <c r="T1614" s="130"/>
      <c r="U1614" s="129"/>
      <c r="V1614" s="95"/>
      <c r="W1614" s="95"/>
      <c r="X1614" s="131"/>
      <c r="Y1614" s="132"/>
      <c r="Z1614" s="132"/>
      <c r="AA1614" s="95"/>
      <c r="AB1614" s="132"/>
      <c r="AC1614" s="104"/>
      <c r="AD1614" s="104"/>
      <c r="AE1614" s="132"/>
      <c r="AF1614" s="133"/>
      <c r="AG1614" s="132"/>
      <c r="AH1614" s="132"/>
      <c r="AI1614" s="133"/>
      <c r="AJ1614" s="132"/>
      <c r="AK1614" s="104"/>
      <c r="AL1614" s="104"/>
      <c r="AM1614" s="104"/>
      <c r="AN1614" s="132"/>
      <c r="AO1614" s="104"/>
      <c r="AP1614" s="104"/>
      <c r="AQ1614" s="104"/>
      <c r="AR1614" s="104"/>
      <c r="AS1614" s="104"/>
      <c r="AT1614" s="104"/>
      <c r="AU1614" s="104"/>
      <c r="AV1614" s="126"/>
      <c r="AW1614" s="104"/>
      <c r="AX1614" s="134"/>
      <c r="AY1614" s="134"/>
      <c r="AZ1614" s="134"/>
    </row>
    <row r="1615">
      <c r="B1615" s="135"/>
      <c r="D1615" s="38"/>
      <c r="E1615" s="83"/>
      <c r="F1615" s="70"/>
      <c r="G1615" s="71"/>
      <c r="H1615" s="72"/>
      <c r="I1615" s="72"/>
      <c r="J1615" s="72"/>
      <c r="K1615" s="72"/>
      <c r="L1615" s="72"/>
      <c r="M1615" s="72"/>
      <c r="N1615" s="73"/>
      <c r="O1615" s="73"/>
      <c r="P1615" s="73"/>
      <c r="Q1615" s="72"/>
      <c r="R1615" s="128"/>
      <c r="S1615" s="129"/>
      <c r="T1615" s="130"/>
      <c r="U1615" s="129"/>
      <c r="V1615" s="95"/>
      <c r="W1615" s="95"/>
      <c r="X1615" s="131"/>
      <c r="Y1615" s="132"/>
      <c r="Z1615" s="132"/>
      <c r="AA1615" s="95"/>
      <c r="AB1615" s="132"/>
      <c r="AC1615" s="104"/>
      <c r="AD1615" s="104"/>
      <c r="AE1615" s="132"/>
      <c r="AF1615" s="133"/>
      <c r="AG1615" s="132"/>
      <c r="AH1615" s="132"/>
      <c r="AI1615" s="133"/>
      <c r="AJ1615" s="132"/>
      <c r="AK1615" s="104"/>
      <c r="AL1615" s="104"/>
      <c r="AM1615" s="104"/>
      <c r="AN1615" s="132"/>
      <c r="AO1615" s="104"/>
      <c r="AP1615" s="104"/>
      <c r="AQ1615" s="104"/>
      <c r="AR1615" s="104"/>
      <c r="AS1615" s="104"/>
      <c r="AT1615" s="104"/>
      <c r="AU1615" s="104"/>
      <c r="AV1615" s="126"/>
      <c r="AW1615" s="104"/>
      <c r="AX1615" s="134"/>
      <c r="AY1615" s="134"/>
      <c r="AZ1615" s="134"/>
    </row>
    <row r="1616">
      <c r="B1616" s="135"/>
      <c r="D1616" s="38"/>
      <c r="E1616" s="83"/>
      <c r="F1616" s="70"/>
      <c r="G1616" s="71"/>
      <c r="H1616" s="72"/>
      <c r="I1616" s="72"/>
      <c r="J1616" s="72"/>
      <c r="K1616" s="72"/>
      <c r="L1616" s="72"/>
      <c r="M1616" s="72"/>
      <c r="N1616" s="73"/>
      <c r="O1616" s="73"/>
      <c r="P1616" s="73"/>
      <c r="Q1616" s="72"/>
      <c r="R1616" s="128"/>
      <c r="S1616" s="129"/>
      <c r="T1616" s="130"/>
      <c r="U1616" s="129"/>
      <c r="V1616" s="95"/>
      <c r="W1616" s="95"/>
      <c r="X1616" s="131"/>
      <c r="Y1616" s="132"/>
      <c r="Z1616" s="132"/>
      <c r="AA1616" s="95"/>
      <c r="AB1616" s="132"/>
      <c r="AC1616" s="104"/>
      <c r="AD1616" s="104"/>
      <c r="AE1616" s="132"/>
      <c r="AF1616" s="133"/>
      <c r="AG1616" s="132"/>
      <c r="AH1616" s="132"/>
      <c r="AI1616" s="133"/>
      <c r="AJ1616" s="132"/>
      <c r="AK1616" s="104"/>
      <c r="AL1616" s="104"/>
      <c r="AM1616" s="104"/>
      <c r="AN1616" s="132"/>
      <c r="AO1616" s="104"/>
      <c r="AP1616" s="104"/>
      <c r="AQ1616" s="104"/>
      <c r="AR1616" s="104"/>
      <c r="AS1616" s="104"/>
      <c r="AT1616" s="104"/>
      <c r="AU1616" s="104"/>
      <c r="AV1616" s="126"/>
      <c r="AW1616" s="104"/>
      <c r="AX1616" s="134"/>
      <c r="AY1616" s="134"/>
      <c r="AZ1616" s="134"/>
    </row>
    <row r="1617">
      <c r="B1617" s="135"/>
      <c r="D1617" s="38"/>
      <c r="E1617" s="83"/>
      <c r="F1617" s="70"/>
      <c r="G1617" s="71"/>
      <c r="H1617" s="72"/>
      <c r="I1617" s="72"/>
      <c r="J1617" s="72"/>
      <c r="K1617" s="72"/>
      <c r="L1617" s="72"/>
      <c r="M1617" s="72"/>
      <c r="N1617" s="73"/>
      <c r="O1617" s="73"/>
      <c r="P1617" s="73"/>
      <c r="Q1617" s="72"/>
      <c r="R1617" s="128"/>
      <c r="S1617" s="129"/>
      <c r="T1617" s="130"/>
      <c r="U1617" s="129"/>
      <c r="V1617" s="95"/>
      <c r="W1617" s="95"/>
      <c r="X1617" s="131"/>
      <c r="Y1617" s="132"/>
      <c r="Z1617" s="132"/>
      <c r="AA1617" s="95"/>
      <c r="AB1617" s="132"/>
      <c r="AC1617" s="104"/>
      <c r="AD1617" s="104"/>
      <c r="AE1617" s="132"/>
      <c r="AF1617" s="133"/>
      <c r="AG1617" s="132"/>
      <c r="AH1617" s="132"/>
      <c r="AI1617" s="133"/>
      <c r="AJ1617" s="132"/>
      <c r="AK1617" s="104"/>
      <c r="AL1617" s="104"/>
      <c r="AM1617" s="104"/>
      <c r="AN1617" s="132"/>
      <c r="AO1617" s="104"/>
      <c r="AP1617" s="104"/>
      <c r="AQ1617" s="104"/>
      <c r="AR1617" s="104"/>
      <c r="AS1617" s="104"/>
      <c r="AT1617" s="104"/>
      <c r="AU1617" s="104"/>
      <c r="AV1617" s="126"/>
      <c r="AW1617" s="104"/>
      <c r="AX1617" s="134"/>
      <c r="AY1617" s="134"/>
      <c r="AZ1617" s="134"/>
    </row>
    <row r="1618">
      <c r="B1618" s="135"/>
      <c r="D1618" s="38"/>
      <c r="E1618" s="83"/>
      <c r="F1618" s="70"/>
      <c r="G1618" s="71"/>
      <c r="H1618" s="72"/>
      <c r="I1618" s="72"/>
      <c r="J1618" s="72"/>
      <c r="K1618" s="72"/>
      <c r="L1618" s="72"/>
      <c r="M1618" s="72"/>
      <c r="N1618" s="73"/>
      <c r="O1618" s="73"/>
      <c r="P1618" s="73"/>
      <c r="Q1618" s="72"/>
      <c r="R1618" s="128"/>
      <c r="S1618" s="129"/>
      <c r="T1618" s="130"/>
      <c r="U1618" s="129"/>
      <c r="V1618" s="95"/>
      <c r="W1618" s="95"/>
      <c r="X1618" s="131"/>
      <c r="Y1618" s="132"/>
      <c r="Z1618" s="132"/>
      <c r="AA1618" s="95"/>
      <c r="AB1618" s="132"/>
      <c r="AC1618" s="104"/>
      <c r="AD1618" s="104"/>
      <c r="AE1618" s="132"/>
      <c r="AF1618" s="133"/>
      <c r="AG1618" s="132"/>
      <c r="AH1618" s="132"/>
      <c r="AI1618" s="133"/>
      <c r="AJ1618" s="132"/>
      <c r="AK1618" s="104"/>
      <c r="AL1618" s="104"/>
      <c r="AM1618" s="104"/>
      <c r="AN1618" s="132"/>
      <c r="AO1618" s="104"/>
      <c r="AP1618" s="104"/>
      <c r="AQ1618" s="104"/>
      <c r="AR1618" s="104"/>
      <c r="AS1618" s="104"/>
      <c r="AT1618" s="104"/>
      <c r="AU1618" s="104"/>
      <c r="AV1618" s="126"/>
      <c r="AW1618" s="104"/>
      <c r="AX1618" s="134"/>
      <c r="AY1618" s="134"/>
      <c r="AZ1618" s="134"/>
    </row>
    <row r="1619">
      <c r="B1619" s="135"/>
      <c r="D1619" s="38"/>
      <c r="E1619" s="83"/>
      <c r="F1619" s="70"/>
      <c r="G1619" s="71"/>
      <c r="H1619" s="72"/>
      <c r="I1619" s="72"/>
      <c r="J1619" s="72"/>
      <c r="K1619" s="72"/>
      <c r="L1619" s="72"/>
      <c r="M1619" s="72"/>
      <c r="N1619" s="73"/>
      <c r="O1619" s="73"/>
      <c r="P1619" s="73"/>
      <c r="Q1619" s="72"/>
      <c r="R1619" s="128"/>
      <c r="S1619" s="129"/>
      <c r="T1619" s="130"/>
      <c r="U1619" s="129"/>
      <c r="V1619" s="95"/>
      <c r="W1619" s="95"/>
      <c r="X1619" s="131"/>
      <c r="Y1619" s="132"/>
      <c r="Z1619" s="132"/>
      <c r="AA1619" s="95"/>
      <c r="AB1619" s="132"/>
      <c r="AC1619" s="104"/>
      <c r="AD1619" s="104"/>
      <c r="AE1619" s="132"/>
      <c r="AF1619" s="133"/>
      <c r="AG1619" s="132"/>
      <c r="AH1619" s="132"/>
      <c r="AI1619" s="133"/>
      <c r="AJ1619" s="132"/>
      <c r="AK1619" s="104"/>
      <c r="AL1619" s="104"/>
      <c r="AM1619" s="104"/>
      <c r="AN1619" s="132"/>
      <c r="AO1619" s="104"/>
      <c r="AP1619" s="104"/>
      <c r="AQ1619" s="104"/>
      <c r="AR1619" s="104"/>
      <c r="AS1619" s="104"/>
      <c r="AT1619" s="104"/>
      <c r="AU1619" s="104"/>
      <c r="AV1619" s="126"/>
      <c r="AW1619" s="104"/>
      <c r="AX1619" s="134"/>
      <c r="AY1619" s="134"/>
      <c r="AZ1619" s="134"/>
    </row>
    <row r="1620">
      <c r="B1620" s="135"/>
      <c r="D1620" s="38"/>
      <c r="E1620" s="83"/>
      <c r="F1620" s="70"/>
      <c r="G1620" s="71"/>
      <c r="H1620" s="72"/>
      <c r="I1620" s="72"/>
      <c r="J1620" s="72"/>
      <c r="K1620" s="72"/>
      <c r="L1620" s="72"/>
      <c r="M1620" s="72"/>
      <c r="N1620" s="73"/>
      <c r="O1620" s="73"/>
      <c r="P1620" s="73"/>
      <c r="Q1620" s="72"/>
      <c r="R1620" s="128"/>
      <c r="S1620" s="129"/>
      <c r="T1620" s="130"/>
      <c r="U1620" s="129"/>
      <c r="V1620" s="95"/>
      <c r="W1620" s="95"/>
      <c r="X1620" s="131"/>
      <c r="Y1620" s="132"/>
      <c r="Z1620" s="132"/>
      <c r="AA1620" s="95"/>
      <c r="AB1620" s="132"/>
      <c r="AC1620" s="104"/>
      <c r="AD1620" s="104"/>
      <c r="AE1620" s="132"/>
      <c r="AF1620" s="133"/>
      <c r="AG1620" s="132"/>
      <c r="AH1620" s="132"/>
      <c r="AI1620" s="133"/>
      <c r="AJ1620" s="132"/>
      <c r="AK1620" s="104"/>
      <c r="AL1620" s="104"/>
      <c r="AM1620" s="104"/>
      <c r="AN1620" s="132"/>
      <c r="AO1620" s="104"/>
      <c r="AP1620" s="104"/>
      <c r="AQ1620" s="104"/>
      <c r="AR1620" s="104"/>
      <c r="AS1620" s="104"/>
      <c r="AT1620" s="104"/>
      <c r="AU1620" s="104"/>
      <c r="AV1620" s="126"/>
      <c r="AW1620" s="104"/>
      <c r="AX1620" s="134"/>
      <c r="AY1620" s="134"/>
      <c r="AZ1620" s="134"/>
    </row>
    <row r="1621">
      <c r="B1621" s="135"/>
      <c r="D1621" s="38"/>
      <c r="E1621" s="83"/>
      <c r="F1621" s="70"/>
      <c r="G1621" s="71"/>
      <c r="H1621" s="72"/>
      <c r="I1621" s="72"/>
      <c r="J1621" s="72"/>
      <c r="K1621" s="72"/>
      <c r="L1621" s="72"/>
      <c r="M1621" s="72"/>
      <c r="N1621" s="73"/>
      <c r="O1621" s="73"/>
      <c r="P1621" s="73"/>
      <c r="Q1621" s="72"/>
      <c r="R1621" s="128"/>
      <c r="S1621" s="129"/>
      <c r="T1621" s="130"/>
      <c r="U1621" s="129"/>
      <c r="V1621" s="95"/>
      <c r="W1621" s="95"/>
      <c r="X1621" s="131"/>
      <c r="Y1621" s="132"/>
      <c r="Z1621" s="132"/>
      <c r="AA1621" s="95"/>
      <c r="AB1621" s="132"/>
      <c r="AC1621" s="104"/>
      <c r="AD1621" s="104"/>
      <c r="AE1621" s="132"/>
      <c r="AF1621" s="133"/>
      <c r="AG1621" s="132"/>
      <c r="AH1621" s="132"/>
      <c r="AI1621" s="133"/>
      <c r="AJ1621" s="132"/>
      <c r="AK1621" s="104"/>
      <c r="AL1621" s="104"/>
      <c r="AM1621" s="104"/>
      <c r="AN1621" s="132"/>
      <c r="AO1621" s="104"/>
      <c r="AP1621" s="104"/>
      <c r="AQ1621" s="104"/>
      <c r="AR1621" s="104"/>
      <c r="AS1621" s="104"/>
      <c r="AT1621" s="104"/>
      <c r="AU1621" s="104"/>
      <c r="AV1621" s="126"/>
      <c r="AW1621" s="104"/>
      <c r="AX1621" s="134"/>
      <c r="AY1621" s="134"/>
      <c r="AZ1621" s="134"/>
    </row>
    <row r="1622">
      <c r="B1622" s="135"/>
      <c r="D1622" s="38"/>
      <c r="E1622" s="83"/>
      <c r="F1622" s="70"/>
      <c r="G1622" s="71"/>
      <c r="H1622" s="72"/>
      <c r="I1622" s="72"/>
      <c r="J1622" s="72"/>
      <c r="K1622" s="72"/>
      <c r="L1622" s="72"/>
      <c r="M1622" s="72"/>
      <c r="N1622" s="73"/>
      <c r="O1622" s="73"/>
      <c r="P1622" s="73"/>
      <c r="Q1622" s="72"/>
      <c r="R1622" s="128"/>
      <c r="S1622" s="129"/>
      <c r="T1622" s="130"/>
      <c r="U1622" s="129"/>
      <c r="V1622" s="95"/>
      <c r="W1622" s="95"/>
      <c r="X1622" s="131"/>
      <c r="Y1622" s="132"/>
      <c r="Z1622" s="132"/>
      <c r="AA1622" s="95"/>
      <c r="AB1622" s="132"/>
      <c r="AC1622" s="104"/>
      <c r="AD1622" s="104"/>
      <c r="AE1622" s="132"/>
      <c r="AF1622" s="133"/>
      <c r="AG1622" s="132"/>
      <c r="AH1622" s="132"/>
      <c r="AI1622" s="133"/>
      <c r="AJ1622" s="132"/>
      <c r="AK1622" s="104"/>
      <c r="AL1622" s="104"/>
      <c r="AM1622" s="104"/>
      <c r="AN1622" s="132"/>
      <c r="AO1622" s="104"/>
      <c r="AP1622" s="104"/>
      <c r="AQ1622" s="104"/>
      <c r="AR1622" s="104"/>
      <c r="AS1622" s="104"/>
      <c r="AT1622" s="104"/>
      <c r="AU1622" s="104"/>
      <c r="AV1622" s="126"/>
      <c r="AW1622" s="104"/>
      <c r="AX1622" s="134"/>
      <c r="AY1622" s="134"/>
      <c r="AZ1622" s="134"/>
    </row>
    <row r="1623">
      <c r="B1623" s="135"/>
      <c r="D1623" s="38"/>
      <c r="E1623" s="83"/>
      <c r="F1623" s="70"/>
      <c r="G1623" s="71"/>
      <c r="H1623" s="72"/>
      <c r="I1623" s="72"/>
      <c r="J1623" s="72"/>
      <c r="K1623" s="72"/>
      <c r="L1623" s="72"/>
      <c r="M1623" s="72"/>
      <c r="N1623" s="73"/>
      <c r="O1623" s="73"/>
      <c r="P1623" s="73"/>
      <c r="Q1623" s="72"/>
      <c r="R1623" s="128"/>
      <c r="S1623" s="129"/>
      <c r="T1623" s="130"/>
      <c r="U1623" s="129"/>
      <c r="V1623" s="95"/>
      <c r="W1623" s="95"/>
      <c r="X1623" s="131"/>
      <c r="Y1623" s="132"/>
      <c r="Z1623" s="132"/>
      <c r="AA1623" s="95"/>
      <c r="AB1623" s="132"/>
      <c r="AC1623" s="104"/>
      <c r="AD1623" s="104"/>
      <c r="AE1623" s="132"/>
      <c r="AF1623" s="133"/>
      <c r="AG1623" s="132"/>
      <c r="AH1623" s="132"/>
      <c r="AI1623" s="133"/>
      <c r="AJ1623" s="132"/>
      <c r="AK1623" s="104"/>
      <c r="AL1623" s="104"/>
      <c r="AM1623" s="104"/>
      <c r="AN1623" s="132"/>
      <c r="AO1623" s="104"/>
      <c r="AP1623" s="104"/>
      <c r="AQ1623" s="104"/>
      <c r="AR1623" s="104"/>
      <c r="AS1623" s="104"/>
      <c r="AT1623" s="104"/>
      <c r="AU1623" s="104"/>
      <c r="AV1623" s="126"/>
      <c r="AW1623" s="104"/>
      <c r="AX1623" s="134"/>
      <c r="AY1623" s="134"/>
      <c r="AZ1623" s="134"/>
    </row>
    <row r="1624">
      <c r="B1624" s="135"/>
      <c r="D1624" s="38"/>
      <c r="E1624" s="83"/>
      <c r="F1624" s="70"/>
      <c r="G1624" s="71"/>
      <c r="H1624" s="72"/>
      <c r="I1624" s="72"/>
      <c r="J1624" s="72"/>
      <c r="K1624" s="72"/>
      <c r="L1624" s="72"/>
      <c r="M1624" s="72"/>
      <c r="N1624" s="73"/>
      <c r="O1624" s="73"/>
      <c r="P1624" s="73"/>
      <c r="Q1624" s="72"/>
      <c r="R1624" s="128"/>
      <c r="S1624" s="129"/>
      <c r="T1624" s="130"/>
      <c r="U1624" s="129"/>
      <c r="V1624" s="95"/>
      <c r="W1624" s="95"/>
      <c r="X1624" s="131"/>
      <c r="Y1624" s="132"/>
      <c r="Z1624" s="132"/>
      <c r="AA1624" s="95"/>
      <c r="AB1624" s="132"/>
      <c r="AC1624" s="104"/>
      <c r="AD1624" s="104"/>
      <c r="AE1624" s="132"/>
      <c r="AF1624" s="133"/>
      <c r="AG1624" s="132"/>
      <c r="AH1624" s="132"/>
      <c r="AI1624" s="133"/>
      <c r="AJ1624" s="132"/>
      <c r="AK1624" s="104"/>
      <c r="AL1624" s="104"/>
      <c r="AM1624" s="104"/>
      <c r="AN1624" s="132"/>
      <c r="AO1624" s="104"/>
      <c r="AP1624" s="104"/>
      <c r="AQ1624" s="104"/>
      <c r="AR1624" s="104"/>
      <c r="AS1624" s="104"/>
      <c r="AT1624" s="104"/>
      <c r="AU1624" s="104"/>
      <c r="AV1624" s="126"/>
      <c r="AW1624" s="104"/>
      <c r="AX1624" s="134"/>
      <c r="AY1624" s="134"/>
      <c r="AZ1624" s="134"/>
    </row>
    <row r="1625">
      <c r="B1625" s="135"/>
      <c r="D1625" s="38"/>
      <c r="E1625" s="83"/>
      <c r="F1625" s="70"/>
      <c r="G1625" s="71"/>
      <c r="H1625" s="72"/>
      <c r="I1625" s="72"/>
      <c r="J1625" s="72"/>
      <c r="K1625" s="72"/>
      <c r="L1625" s="72"/>
      <c r="M1625" s="72"/>
      <c r="N1625" s="73"/>
      <c r="O1625" s="73"/>
      <c r="P1625" s="73"/>
      <c r="Q1625" s="72"/>
      <c r="R1625" s="128"/>
      <c r="S1625" s="129"/>
      <c r="T1625" s="130"/>
      <c r="U1625" s="129"/>
      <c r="V1625" s="95"/>
      <c r="W1625" s="95"/>
      <c r="X1625" s="131"/>
      <c r="Y1625" s="132"/>
      <c r="Z1625" s="132"/>
      <c r="AA1625" s="95"/>
      <c r="AB1625" s="132"/>
      <c r="AC1625" s="104"/>
      <c r="AD1625" s="104"/>
      <c r="AE1625" s="132"/>
      <c r="AF1625" s="133"/>
      <c r="AG1625" s="132"/>
      <c r="AH1625" s="132"/>
      <c r="AI1625" s="133"/>
      <c r="AJ1625" s="132"/>
      <c r="AK1625" s="104"/>
      <c r="AL1625" s="104"/>
      <c r="AM1625" s="104"/>
      <c r="AN1625" s="132"/>
      <c r="AO1625" s="104"/>
      <c r="AP1625" s="104"/>
      <c r="AQ1625" s="104"/>
      <c r="AR1625" s="104"/>
      <c r="AS1625" s="104"/>
      <c r="AT1625" s="104"/>
      <c r="AU1625" s="104"/>
      <c r="AV1625" s="126"/>
      <c r="AW1625" s="104"/>
      <c r="AX1625" s="134"/>
      <c r="AY1625" s="134"/>
      <c r="AZ1625" s="134"/>
    </row>
    <row r="1626">
      <c r="B1626" s="135"/>
      <c r="D1626" s="38"/>
      <c r="E1626" s="83"/>
      <c r="F1626" s="70"/>
      <c r="G1626" s="71"/>
      <c r="H1626" s="72"/>
      <c r="I1626" s="72"/>
      <c r="J1626" s="72"/>
      <c r="K1626" s="72"/>
      <c r="L1626" s="72"/>
      <c r="M1626" s="72"/>
      <c r="N1626" s="73"/>
      <c r="O1626" s="73"/>
      <c r="P1626" s="73"/>
      <c r="Q1626" s="72"/>
      <c r="R1626" s="128"/>
      <c r="S1626" s="129"/>
      <c r="T1626" s="130"/>
      <c r="U1626" s="129"/>
      <c r="V1626" s="95"/>
      <c r="W1626" s="95"/>
      <c r="X1626" s="131"/>
      <c r="Y1626" s="132"/>
      <c r="Z1626" s="132"/>
      <c r="AA1626" s="95"/>
      <c r="AB1626" s="132"/>
      <c r="AC1626" s="104"/>
      <c r="AD1626" s="104"/>
      <c r="AE1626" s="132"/>
      <c r="AF1626" s="133"/>
      <c r="AG1626" s="132"/>
      <c r="AH1626" s="132"/>
      <c r="AI1626" s="133"/>
      <c r="AJ1626" s="132"/>
      <c r="AK1626" s="104"/>
      <c r="AL1626" s="104"/>
      <c r="AM1626" s="104"/>
      <c r="AN1626" s="132"/>
      <c r="AO1626" s="104"/>
      <c r="AP1626" s="104"/>
      <c r="AQ1626" s="104"/>
      <c r="AR1626" s="104"/>
      <c r="AS1626" s="104"/>
      <c r="AT1626" s="104"/>
      <c r="AU1626" s="104"/>
      <c r="AV1626" s="126"/>
      <c r="AW1626" s="104"/>
      <c r="AX1626" s="134"/>
      <c r="AY1626" s="134"/>
      <c r="AZ1626" s="134"/>
    </row>
    <row r="1627">
      <c r="B1627" s="135"/>
      <c r="D1627" s="38"/>
      <c r="E1627" s="83"/>
      <c r="F1627" s="70"/>
      <c r="G1627" s="71"/>
      <c r="H1627" s="72"/>
      <c r="I1627" s="72"/>
      <c r="J1627" s="72"/>
      <c r="K1627" s="72"/>
      <c r="L1627" s="72"/>
      <c r="M1627" s="72"/>
      <c r="N1627" s="73"/>
      <c r="O1627" s="73"/>
      <c r="P1627" s="73"/>
      <c r="Q1627" s="72"/>
      <c r="R1627" s="128"/>
      <c r="S1627" s="129"/>
      <c r="T1627" s="130"/>
      <c r="U1627" s="129"/>
      <c r="V1627" s="95"/>
      <c r="W1627" s="95"/>
      <c r="X1627" s="131"/>
      <c r="Y1627" s="132"/>
      <c r="Z1627" s="132"/>
      <c r="AA1627" s="95"/>
      <c r="AB1627" s="132"/>
      <c r="AC1627" s="104"/>
      <c r="AD1627" s="104"/>
      <c r="AE1627" s="132"/>
      <c r="AF1627" s="133"/>
      <c r="AG1627" s="132"/>
      <c r="AH1627" s="132"/>
      <c r="AI1627" s="133"/>
      <c r="AJ1627" s="132"/>
      <c r="AK1627" s="104"/>
      <c r="AL1627" s="104"/>
      <c r="AM1627" s="104"/>
      <c r="AN1627" s="132"/>
      <c r="AO1627" s="104"/>
      <c r="AP1627" s="104"/>
      <c r="AQ1627" s="104"/>
      <c r="AR1627" s="104"/>
      <c r="AS1627" s="104"/>
      <c r="AT1627" s="104"/>
      <c r="AU1627" s="104"/>
      <c r="AV1627" s="126"/>
      <c r="AW1627" s="104"/>
      <c r="AX1627" s="134"/>
      <c r="AY1627" s="134"/>
      <c r="AZ1627" s="134"/>
    </row>
  </sheetData>
  <autoFilter ref="$A$4:$AZ$688">
    <sortState ref="A4:AZ688">
      <sortCondition ref="AN4:AN688"/>
      <sortCondition descending="1" ref="R4:R688"/>
      <sortCondition descending="1" ref="J4:J688"/>
      <sortCondition descending="1" ref="I4:I688"/>
      <sortCondition descending="1" ref="E4:E688"/>
      <sortCondition ref="V4:V688"/>
      <sortCondition ref="F4:F688"/>
      <sortCondition ref="AY4:AY688"/>
      <sortCondition descending="1" ref="K4:K688"/>
      <sortCondition descending="1" ref="O4:O688"/>
    </sortState>
  </autoFilter>
  <customSheetViews>
    <customSheetView guid="{5E1090E7-4D6A-483D-8A3E-3487A9D89B87}" filter="1" showAutoFilter="1">
      <autoFilter ref="$A$4:$AW$688">
        <sortState ref="A4:AW688">
          <sortCondition ref="A4:A688"/>
          <sortCondition descending="1" ref="H4:H688"/>
          <sortCondition ref="E4:E688"/>
        </sortState>
      </autoFilter>
    </customSheetView>
  </customSheetViews>
  <mergeCells count="6">
    <mergeCell ref="A1:B3"/>
    <mergeCell ref="C1:W1"/>
    <mergeCell ref="C2:D2"/>
    <mergeCell ref="F2:H2"/>
    <mergeCell ref="I2:L2"/>
    <mergeCell ref="N2:T2"/>
  </mergeCells>
  <conditionalFormatting sqref="B5:B291 C5:D1627 E312 E428">
    <cfRule type="expression" dxfId="4" priority="1">
      <formula>$V5="vPick"</formula>
    </cfRule>
  </conditionalFormatting>
  <conditionalFormatting sqref="B5:B291 C5:D1627 E5:E291 F5:AW1627 E312 E360 E428 E451 E501 E605 E640 E685:E688">
    <cfRule type="expression" dxfId="5" priority="2">
      <formula>($V5="Header")</formula>
    </cfRule>
  </conditionalFormatting>
  <conditionalFormatting sqref="B5:G1627">
    <cfRule type="expression" dxfId="6" priority="3">
      <formula>($V5="Passive")</formula>
    </cfRule>
  </conditionalFormatting>
  <hyperlinks>
    <hyperlink r:id="rId1" ref="A1"/>
    <hyperlink r:id="rId2" ref="F2"/>
    <hyperlink r:id="rId3" ref="AV6"/>
    <hyperlink r:id="rId4" ref="AV7"/>
    <hyperlink r:id="rId5" ref="AV8"/>
    <hyperlink r:id="rId6" ref="AV9"/>
    <hyperlink r:id="rId7" ref="AV10"/>
    <hyperlink r:id="rId8" ref="AV11"/>
    <hyperlink r:id="rId9" ref="AV12"/>
    <hyperlink r:id="rId10" ref="AV13"/>
    <hyperlink r:id="rId11" ref="AV14"/>
    <hyperlink r:id="rId12" ref="AV15"/>
    <hyperlink r:id="rId13" ref="AV16"/>
    <hyperlink r:id="rId14" ref="AV17"/>
    <hyperlink r:id="rId15" ref="AV18"/>
    <hyperlink r:id="rId16" ref="AV19"/>
    <hyperlink r:id="rId17" ref="AV20"/>
    <hyperlink r:id="rId18" ref="AV21"/>
    <hyperlink r:id="rId19" ref="AV22"/>
    <hyperlink r:id="rId20" ref="AV23"/>
    <hyperlink r:id="rId21" ref="AV24"/>
    <hyperlink r:id="rId22" ref="AV25"/>
    <hyperlink r:id="rId23" ref="AV26"/>
    <hyperlink r:id="rId24" ref="AV27"/>
    <hyperlink r:id="rId25" ref="AV28"/>
    <hyperlink r:id="rId26" ref="AV29"/>
    <hyperlink r:id="rId27" ref="AV30"/>
    <hyperlink r:id="rId28" ref="AV31"/>
    <hyperlink r:id="rId29" ref="AV32"/>
    <hyperlink r:id="rId30" ref="AV33"/>
    <hyperlink r:id="rId31" ref="AV34"/>
    <hyperlink r:id="rId32" ref="AV35"/>
    <hyperlink r:id="rId33" ref="AV36"/>
    <hyperlink r:id="rId34" ref="AV37"/>
    <hyperlink r:id="rId35" ref="AV38"/>
    <hyperlink r:id="rId36" ref="AV39"/>
    <hyperlink r:id="rId37" ref="AV40"/>
    <hyperlink r:id="rId38" ref="AV41"/>
    <hyperlink r:id="rId39" ref="AV42"/>
    <hyperlink r:id="rId40" ref="AV43"/>
    <hyperlink r:id="rId41" ref="AV44"/>
    <hyperlink r:id="rId42" ref="AV45"/>
    <hyperlink r:id="rId43" ref="AV46"/>
    <hyperlink r:id="rId44" ref="AV47"/>
    <hyperlink r:id="rId45" ref="AV48"/>
    <hyperlink r:id="rId46" ref="AV49"/>
    <hyperlink r:id="rId47" ref="AV50"/>
    <hyperlink r:id="rId48" ref="AV51"/>
    <hyperlink r:id="rId49" ref="AV52"/>
    <hyperlink r:id="rId50" ref="AV53"/>
    <hyperlink r:id="rId51" ref="AV54"/>
    <hyperlink r:id="rId52" ref="AV55"/>
    <hyperlink r:id="rId53" ref="AV56"/>
    <hyperlink r:id="rId54" ref="AV57"/>
    <hyperlink r:id="rId55" ref="AV58"/>
    <hyperlink r:id="rId56" ref="AV59"/>
    <hyperlink r:id="rId57" ref="AV60"/>
    <hyperlink r:id="rId58" ref="AV61"/>
    <hyperlink r:id="rId59" ref="AV62"/>
    <hyperlink r:id="rId60" ref="AV63"/>
    <hyperlink r:id="rId61" ref="AV64"/>
    <hyperlink r:id="rId62" ref="AV65"/>
    <hyperlink r:id="rId63" ref="AV66"/>
    <hyperlink r:id="rId64" ref="AV67"/>
    <hyperlink r:id="rId65" ref="AV68"/>
    <hyperlink r:id="rId66" ref="AV69"/>
    <hyperlink r:id="rId67" ref="AV70"/>
    <hyperlink r:id="rId68" ref="AV71"/>
    <hyperlink r:id="rId69" ref="AV72"/>
    <hyperlink r:id="rId70" ref="AV74"/>
    <hyperlink r:id="rId71" ref="AV75"/>
    <hyperlink r:id="rId72" ref="AV76"/>
    <hyperlink r:id="rId73" ref="AV77"/>
    <hyperlink r:id="rId74" ref="AV78"/>
    <hyperlink r:id="rId75" ref="AV79"/>
    <hyperlink r:id="rId76" ref="AV80"/>
    <hyperlink r:id="rId77" ref="AV81"/>
    <hyperlink r:id="rId78" ref="AV82"/>
    <hyperlink r:id="rId79" ref="AV83"/>
    <hyperlink r:id="rId80" ref="AV84"/>
    <hyperlink r:id="rId81" ref="AV85"/>
    <hyperlink r:id="rId82" ref="AV86"/>
    <hyperlink r:id="rId83" ref="AV87"/>
    <hyperlink r:id="rId84" ref="AV88"/>
    <hyperlink r:id="rId85" ref="AV89"/>
    <hyperlink r:id="rId86" ref="AV90"/>
    <hyperlink r:id="rId87" ref="AV91"/>
    <hyperlink r:id="rId88" ref="AV92"/>
    <hyperlink r:id="rId89" ref="AV93"/>
    <hyperlink r:id="rId90" ref="AV94"/>
    <hyperlink r:id="rId91" ref="AV95"/>
    <hyperlink r:id="rId92" ref="AV96"/>
    <hyperlink r:id="rId93" ref="AV97"/>
    <hyperlink r:id="rId94" ref="AV98"/>
    <hyperlink r:id="rId95" ref="AV99"/>
    <hyperlink r:id="rId96" ref="AV100"/>
    <hyperlink r:id="rId97" ref="AV101"/>
    <hyperlink r:id="rId98" ref="AV102"/>
    <hyperlink r:id="rId99" ref="AV103"/>
    <hyperlink r:id="rId100" ref="AV104"/>
    <hyperlink r:id="rId101" ref="AV105"/>
    <hyperlink r:id="rId102" ref="AV106"/>
    <hyperlink r:id="rId103" ref="AV107"/>
    <hyperlink r:id="rId104" ref="AV108"/>
    <hyperlink r:id="rId105" ref="AV109"/>
    <hyperlink r:id="rId106" ref="AV110"/>
    <hyperlink r:id="rId107" ref="AV111"/>
    <hyperlink r:id="rId108" ref="AV112"/>
    <hyperlink r:id="rId109" ref="AV113"/>
    <hyperlink r:id="rId110" ref="AV114"/>
    <hyperlink r:id="rId111" ref="AV115"/>
    <hyperlink r:id="rId112" ref="AV116"/>
    <hyperlink r:id="rId113" ref="AV117"/>
    <hyperlink r:id="rId114" ref="AV118"/>
    <hyperlink r:id="rId115" ref="AV119"/>
    <hyperlink r:id="rId116" ref="AV120"/>
    <hyperlink r:id="rId117" ref="AV121"/>
    <hyperlink r:id="rId118" ref="AV122"/>
    <hyperlink r:id="rId119" ref="AV123"/>
    <hyperlink r:id="rId120" ref="AV124"/>
    <hyperlink r:id="rId121" ref="AV125"/>
    <hyperlink r:id="rId122" ref="AV126"/>
    <hyperlink r:id="rId123" ref="AV127"/>
    <hyperlink r:id="rId124" ref="AV128"/>
    <hyperlink r:id="rId125" ref="AV129"/>
    <hyperlink r:id="rId126" ref="AV130"/>
    <hyperlink r:id="rId127" ref="AV131"/>
    <hyperlink r:id="rId128" ref="AV132"/>
    <hyperlink r:id="rId129" ref="AV133"/>
    <hyperlink r:id="rId130" ref="AV134"/>
    <hyperlink r:id="rId131" ref="AV135"/>
    <hyperlink r:id="rId132" ref="AV136"/>
    <hyperlink r:id="rId133" ref="AV137"/>
    <hyperlink r:id="rId134" ref="AV138"/>
    <hyperlink r:id="rId135" ref="AV139"/>
    <hyperlink r:id="rId136" ref="AV140"/>
    <hyperlink r:id="rId137" ref="AV141"/>
    <hyperlink r:id="rId138" ref="AV142"/>
    <hyperlink r:id="rId139" ref="AV143"/>
    <hyperlink r:id="rId140" ref="AV144"/>
    <hyperlink r:id="rId141" ref="AV145"/>
    <hyperlink r:id="rId142" ref="AV146"/>
    <hyperlink r:id="rId143" ref="AV147"/>
    <hyperlink r:id="rId144" ref="AV148"/>
    <hyperlink r:id="rId145" ref="AV149"/>
    <hyperlink r:id="rId146" ref="AV150"/>
    <hyperlink r:id="rId147" ref="AV151"/>
    <hyperlink r:id="rId148" ref="AV152"/>
    <hyperlink r:id="rId149" ref="AV153"/>
    <hyperlink r:id="rId150" ref="AV154"/>
    <hyperlink r:id="rId151" ref="AV155"/>
    <hyperlink r:id="rId152" ref="AV156"/>
    <hyperlink r:id="rId153" ref="AV157"/>
    <hyperlink r:id="rId154" ref="AV158"/>
    <hyperlink r:id="rId155" ref="AV159"/>
    <hyperlink r:id="rId156" ref="AV160"/>
    <hyperlink r:id="rId157" ref="AV161"/>
    <hyperlink r:id="rId158" ref="AV162"/>
    <hyperlink r:id="rId159" ref="AV163"/>
    <hyperlink r:id="rId160" ref="AV164"/>
    <hyperlink r:id="rId161" ref="AV165"/>
    <hyperlink r:id="rId162" ref="AV166"/>
    <hyperlink r:id="rId163" ref="AV167"/>
    <hyperlink r:id="rId164" ref="AV168"/>
    <hyperlink r:id="rId165" ref="AV169"/>
    <hyperlink r:id="rId166" ref="AV170"/>
    <hyperlink r:id="rId167" ref="AV171"/>
    <hyperlink r:id="rId168" ref="AV172"/>
    <hyperlink r:id="rId169" ref="AV173"/>
    <hyperlink r:id="rId170" ref="AV174"/>
    <hyperlink r:id="rId171" ref="AV175"/>
    <hyperlink r:id="rId172" ref="AV176"/>
    <hyperlink r:id="rId173" ref="AV177"/>
    <hyperlink r:id="rId174" ref="AV178"/>
    <hyperlink r:id="rId175" ref="AV179"/>
    <hyperlink r:id="rId176" ref="AV180"/>
    <hyperlink r:id="rId177" ref="AV181"/>
    <hyperlink r:id="rId178" ref="AV182"/>
    <hyperlink r:id="rId179" ref="AV183"/>
    <hyperlink r:id="rId180" ref="AV185"/>
    <hyperlink r:id="rId181" ref="AV186"/>
    <hyperlink r:id="rId182" ref="AV187"/>
    <hyperlink r:id="rId183" ref="AV188"/>
    <hyperlink r:id="rId184" ref="AV189"/>
    <hyperlink r:id="rId185" ref="AV190"/>
    <hyperlink r:id="rId186" ref="AV191"/>
    <hyperlink r:id="rId187" ref="AV192"/>
    <hyperlink r:id="rId188" ref="AV193"/>
    <hyperlink r:id="rId189" ref="AV194"/>
    <hyperlink r:id="rId190" ref="AV195"/>
    <hyperlink r:id="rId191" ref="AV196"/>
    <hyperlink r:id="rId192" ref="AV197"/>
    <hyperlink r:id="rId193" ref="AV198"/>
    <hyperlink r:id="rId194" ref="AV199"/>
    <hyperlink r:id="rId195" ref="AV200"/>
    <hyperlink r:id="rId196" ref="AV201"/>
    <hyperlink r:id="rId197" ref="AV202"/>
    <hyperlink r:id="rId198" ref="AV203"/>
    <hyperlink r:id="rId199" ref="AV204"/>
    <hyperlink r:id="rId200" ref="AV205"/>
    <hyperlink r:id="rId201" ref="AV206"/>
    <hyperlink r:id="rId202" ref="AV207"/>
    <hyperlink r:id="rId203" ref="AV208"/>
    <hyperlink r:id="rId204" ref="AV209"/>
    <hyperlink r:id="rId205" ref="AV210"/>
    <hyperlink r:id="rId206" ref="AV211"/>
    <hyperlink r:id="rId207" ref="AV212"/>
    <hyperlink r:id="rId208" ref="AV213"/>
    <hyperlink r:id="rId209" ref="AV214"/>
    <hyperlink r:id="rId210" ref="AV215"/>
    <hyperlink r:id="rId211" ref="AV216"/>
    <hyperlink r:id="rId212" ref="AV217"/>
    <hyperlink r:id="rId213" ref="AV218"/>
    <hyperlink r:id="rId214" ref="AV219"/>
    <hyperlink r:id="rId215" ref="AV220"/>
    <hyperlink r:id="rId216" ref="AV221"/>
    <hyperlink r:id="rId217" ref="AV222"/>
    <hyperlink r:id="rId218" ref="AV223"/>
    <hyperlink r:id="rId219" ref="AV224"/>
    <hyperlink r:id="rId220" ref="AV225"/>
    <hyperlink r:id="rId221" ref="AV226"/>
    <hyperlink r:id="rId222" ref="AV227"/>
    <hyperlink r:id="rId223" ref="AV228"/>
    <hyperlink r:id="rId224" ref="AV229"/>
    <hyperlink r:id="rId225" ref="AV230"/>
    <hyperlink r:id="rId226" ref="AV231"/>
    <hyperlink r:id="rId227" ref="AV232"/>
    <hyperlink r:id="rId228" ref="AV233"/>
    <hyperlink r:id="rId229" ref="AV234"/>
    <hyperlink r:id="rId230" ref="AV235"/>
    <hyperlink r:id="rId231" ref="AV236"/>
    <hyperlink r:id="rId232" ref="AV237"/>
    <hyperlink r:id="rId233" ref="AV238"/>
    <hyperlink r:id="rId234" ref="AV239"/>
    <hyperlink r:id="rId235" ref="AV240"/>
    <hyperlink r:id="rId236" ref="AV241"/>
    <hyperlink r:id="rId237" ref="AV242"/>
    <hyperlink r:id="rId238" ref="AV243"/>
    <hyperlink r:id="rId239" ref="AV244"/>
    <hyperlink r:id="rId240" ref="AV245"/>
    <hyperlink r:id="rId241" ref="AV246"/>
    <hyperlink r:id="rId242" ref="AV247"/>
    <hyperlink r:id="rId243" ref="AV248"/>
    <hyperlink r:id="rId244" ref="AV249"/>
    <hyperlink r:id="rId245" ref="AV250"/>
    <hyperlink r:id="rId246" ref="AV251"/>
    <hyperlink r:id="rId247" ref="AV252"/>
    <hyperlink r:id="rId248" ref="AV253"/>
    <hyperlink r:id="rId249" ref="AV254"/>
    <hyperlink r:id="rId250" ref="AV255"/>
    <hyperlink r:id="rId251" ref="AV256"/>
    <hyperlink r:id="rId252" ref="AV257"/>
    <hyperlink r:id="rId253" ref="AV258"/>
    <hyperlink r:id="rId254" ref="AV259"/>
    <hyperlink r:id="rId255" ref="AV260"/>
    <hyperlink r:id="rId256" ref="AV261"/>
    <hyperlink r:id="rId257" ref="AV262"/>
    <hyperlink r:id="rId258" ref="AV263"/>
    <hyperlink r:id="rId259" ref="AV264"/>
    <hyperlink r:id="rId260" ref="AV265"/>
    <hyperlink r:id="rId261" ref="AV266"/>
    <hyperlink r:id="rId262" ref="AV267"/>
    <hyperlink r:id="rId263" ref="AV268"/>
    <hyperlink r:id="rId264" ref="AV269"/>
    <hyperlink r:id="rId265" ref="AV270"/>
    <hyperlink r:id="rId266" ref="AV271"/>
    <hyperlink r:id="rId267" ref="AV272"/>
    <hyperlink r:id="rId268" ref="AV273"/>
    <hyperlink r:id="rId269" ref="AV274"/>
    <hyperlink r:id="rId270" ref="AV275"/>
    <hyperlink r:id="rId271" ref="AV276"/>
    <hyperlink r:id="rId272" ref="AV277"/>
    <hyperlink r:id="rId273" ref="AV278"/>
    <hyperlink r:id="rId274" ref="AV279"/>
    <hyperlink r:id="rId275" ref="AV280"/>
    <hyperlink r:id="rId276" ref="AV281"/>
    <hyperlink r:id="rId277" ref="AV282"/>
    <hyperlink r:id="rId278" ref="AV283"/>
    <hyperlink r:id="rId279" ref="AV284"/>
    <hyperlink r:id="rId280" ref="AV285"/>
    <hyperlink r:id="rId281" ref="AV286"/>
    <hyperlink r:id="rId282" ref="AV287"/>
    <hyperlink r:id="rId283" ref="AV288"/>
    <hyperlink r:id="rId284" ref="AV289"/>
    <hyperlink r:id="rId285" ref="AV290"/>
    <hyperlink r:id="rId286" ref="AV291"/>
    <hyperlink r:id="rId287" ref="AV292"/>
    <hyperlink r:id="rId288" ref="AV293"/>
    <hyperlink r:id="rId289" ref="AV294"/>
    <hyperlink r:id="rId290" ref="AV295"/>
    <hyperlink r:id="rId291" ref="AV296"/>
    <hyperlink r:id="rId292" ref="AV297"/>
    <hyperlink r:id="rId293" ref="AV298"/>
    <hyperlink r:id="rId294" ref="AV299"/>
    <hyperlink r:id="rId295" ref="AV300"/>
    <hyperlink r:id="rId296" ref="AV301"/>
    <hyperlink r:id="rId297" ref="AV302"/>
    <hyperlink r:id="rId298" ref="AV303"/>
    <hyperlink r:id="rId299" ref="AV304"/>
    <hyperlink r:id="rId300" ref="AV305"/>
    <hyperlink r:id="rId301" ref="AV306"/>
    <hyperlink r:id="rId302" ref="AV307"/>
    <hyperlink r:id="rId303" ref="AV308"/>
    <hyperlink r:id="rId304" ref="AV309"/>
    <hyperlink r:id="rId305" ref="AV310"/>
    <hyperlink r:id="rId306" ref="AV311"/>
    <hyperlink r:id="rId307" ref="AV313"/>
    <hyperlink r:id="rId308" ref="AV314"/>
    <hyperlink r:id="rId309" ref="AV315"/>
    <hyperlink r:id="rId310" ref="AV316"/>
    <hyperlink r:id="rId311" ref="AV317"/>
    <hyperlink r:id="rId312" ref="AV318"/>
    <hyperlink r:id="rId313" ref="AV319"/>
    <hyperlink r:id="rId314" ref="AV320"/>
    <hyperlink r:id="rId315" ref="AV321"/>
    <hyperlink r:id="rId316" ref="AV322"/>
    <hyperlink r:id="rId317" ref="AV323"/>
    <hyperlink r:id="rId318" ref="AV324"/>
    <hyperlink r:id="rId319" ref="AV325"/>
    <hyperlink r:id="rId320" ref="AV326"/>
    <hyperlink r:id="rId321" ref="AV327"/>
    <hyperlink r:id="rId322" ref="AV328"/>
    <hyperlink r:id="rId323" ref="AV329"/>
    <hyperlink r:id="rId324" ref="AV330"/>
    <hyperlink r:id="rId325" ref="AV331"/>
    <hyperlink r:id="rId326" ref="AV332"/>
    <hyperlink r:id="rId327" ref="AV333"/>
    <hyperlink r:id="rId328" ref="AV334"/>
    <hyperlink r:id="rId329" ref="AV335"/>
    <hyperlink r:id="rId330" ref="AV336"/>
    <hyperlink r:id="rId331" ref="AV337"/>
    <hyperlink r:id="rId332" ref="AV338"/>
    <hyperlink r:id="rId333" ref="AV339"/>
    <hyperlink r:id="rId334" ref="AV340"/>
    <hyperlink r:id="rId335" ref="AV341"/>
    <hyperlink r:id="rId336" ref="AV342"/>
    <hyperlink r:id="rId337" ref="AV343"/>
    <hyperlink r:id="rId338" ref="AV344"/>
    <hyperlink r:id="rId339" ref="AV345"/>
    <hyperlink r:id="rId340" ref="AV346"/>
    <hyperlink r:id="rId341" ref="AV347"/>
    <hyperlink r:id="rId342" ref="AV348"/>
    <hyperlink r:id="rId343" ref="AV349"/>
    <hyperlink r:id="rId344" ref="AV350"/>
    <hyperlink r:id="rId345" ref="AV351"/>
    <hyperlink r:id="rId346" ref="AV352"/>
    <hyperlink r:id="rId347" ref="AV353"/>
    <hyperlink r:id="rId348" ref="AV354"/>
    <hyperlink r:id="rId349" ref="AV355"/>
    <hyperlink r:id="rId350" ref="AV356"/>
    <hyperlink r:id="rId351" ref="AV357"/>
    <hyperlink r:id="rId352" ref="AV358"/>
    <hyperlink r:id="rId353" ref="AV359"/>
    <hyperlink r:id="rId354" ref="AV361"/>
    <hyperlink r:id="rId355" ref="AV362"/>
    <hyperlink r:id="rId356" ref="AV363"/>
    <hyperlink r:id="rId357" ref="AV364"/>
    <hyperlink r:id="rId358" ref="AV365"/>
    <hyperlink r:id="rId359" ref="AV366"/>
    <hyperlink r:id="rId360" ref="AV367"/>
    <hyperlink r:id="rId361" ref="AV368"/>
    <hyperlink r:id="rId362" ref="AV369"/>
    <hyperlink r:id="rId363" ref="AV370"/>
    <hyperlink r:id="rId364" ref="AV371"/>
    <hyperlink r:id="rId365" ref="AV372"/>
    <hyperlink r:id="rId366" ref="AV373"/>
    <hyperlink r:id="rId367" ref="AV374"/>
    <hyperlink r:id="rId368" ref="AV375"/>
    <hyperlink r:id="rId369" ref="AV376"/>
    <hyperlink r:id="rId370" ref="AV377"/>
    <hyperlink r:id="rId371" ref="AV378"/>
    <hyperlink r:id="rId372" ref="AV379"/>
    <hyperlink r:id="rId373" ref="AV380"/>
    <hyperlink r:id="rId374" ref="AV381"/>
    <hyperlink r:id="rId375" ref="AV382"/>
    <hyperlink r:id="rId376" ref="AV383"/>
    <hyperlink r:id="rId377" ref="AV384"/>
    <hyperlink r:id="rId378" ref="AV385"/>
    <hyperlink r:id="rId379" ref="AV386"/>
    <hyperlink r:id="rId380" ref="AV387"/>
    <hyperlink r:id="rId381" ref="AV388"/>
    <hyperlink r:id="rId382" ref="AV389"/>
    <hyperlink r:id="rId383" ref="AV390"/>
    <hyperlink r:id="rId384" ref="AV391"/>
    <hyperlink r:id="rId385" ref="AV392"/>
    <hyperlink r:id="rId386" ref="AV393"/>
    <hyperlink r:id="rId387" ref="AV394"/>
    <hyperlink r:id="rId388" ref="AV395"/>
    <hyperlink r:id="rId389" ref="AV396"/>
    <hyperlink r:id="rId390" ref="AV397"/>
    <hyperlink r:id="rId391" ref="AV398"/>
    <hyperlink r:id="rId392" ref="AV399"/>
    <hyperlink r:id="rId393" ref="AV400"/>
    <hyperlink r:id="rId394" ref="AV401"/>
    <hyperlink r:id="rId395" ref="AV402"/>
    <hyperlink r:id="rId396" ref="AV403"/>
    <hyperlink r:id="rId397" ref="AV404"/>
    <hyperlink r:id="rId398" ref="AV405"/>
    <hyperlink r:id="rId399" ref="AV406"/>
    <hyperlink r:id="rId400" ref="AV407"/>
    <hyperlink r:id="rId401" ref="AV408"/>
    <hyperlink r:id="rId402" ref="AV409"/>
    <hyperlink r:id="rId403" ref="AV410"/>
    <hyperlink r:id="rId404" ref="AV411"/>
    <hyperlink r:id="rId405" ref="AV412"/>
    <hyperlink r:id="rId406" ref="AV413"/>
    <hyperlink r:id="rId407" ref="AV414"/>
    <hyperlink r:id="rId408" ref="AV415"/>
    <hyperlink r:id="rId409" ref="AV416"/>
    <hyperlink r:id="rId410" ref="AV417"/>
    <hyperlink r:id="rId411" ref="AV418"/>
    <hyperlink r:id="rId412" ref="AV419"/>
    <hyperlink r:id="rId413" ref="AV420"/>
    <hyperlink r:id="rId414" ref="AV421"/>
    <hyperlink r:id="rId415" ref="AV422"/>
    <hyperlink r:id="rId416" ref="AV423"/>
    <hyperlink r:id="rId417" ref="AV424"/>
    <hyperlink r:id="rId418" ref="AV425"/>
    <hyperlink r:id="rId419" ref="AV426"/>
    <hyperlink r:id="rId420" ref="AV427"/>
    <hyperlink r:id="rId421" ref="AV429"/>
    <hyperlink r:id="rId422" ref="AV430"/>
    <hyperlink r:id="rId423" ref="AV431"/>
    <hyperlink r:id="rId424" ref="AV432"/>
    <hyperlink r:id="rId425" ref="AV433"/>
    <hyperlink r:id="rId426" ref="AV434"/>
    <hyperlink r:id="rId427" ref="AV435"/>
    <hyperlink r:id="rId428" ref="AV436"/>
    <hyperlink r:id="rId429" ref="AV437"/>
    <hyperlink r:id="rId430" ref="AV438"/>
    <hyperlink r:id="rId431" ref="AV439"/>
    <hyperlink r:id="rId432" ref="AV440"/>
    <hyperlink r:id="rId433" ref="AV441"/>
    <hyperlink r:id="rId434" ref="AV442"/>
    <hyperlink r:id="rId435" ref="AV443"/>
    <hyperlink r:id="rId436" ref="AV444"/>
    <hyperlink r:id="rId437" ref="AV445"/>
    <hyperlink r:id="rId438" ref="AV446"/>
    <hyperlink r:id="rId439" ref="AV447"/>
    <hyperlink r:id="rId440" ref="AV448"/>
    <hyperlink r:id="rId441" ref="AV449"/>
    <hyperlink r:id="rId442" ref="AV450"/>
    <hyperlink r:id="rId443" ref="AV451"/>
    <hyperlink r:id="rId444" ref="AV452"/>
    <hyperlink r:id="rId445" ref="AV453"/>
    <hyperlink r:id="rId446" ref="AV454"/>
    <hyperlink r:id="rId447" ref="AV455"/>
    <hyperlink r:id="rId448" ref="AV456"/>
    <hyperlink r:id="rId449" ref="AV457"/>
    <hyperlink r:id="rId450" ref="AV458"/>
    <hyperlink r:id="rId451" ref="AV459"/>
    <hyperlink r:id="rId452" ref="AV460"/>
    <hyperlink r:id="rId453" ref="AV461"/>
    <hyperlink r:id="rId454" ref="AV462"/>
    <hyperlink r:id="rId455" ref="AV463"/>
    <hyperlink r:id="rId456" ref="AV464"/>
    <hyperlink r:id="rId457" ref="AV465"/>
    <hyperlink r:id="rId458" ref="AV466"/>
    <hyperlink r:id="rId459" ref="AV467"/>
    <hyperlink r:id="rId460" ref="AV468"/>
    <hyperlink r:id="rId461" ref="AV469"/>
    <hyperlink r:id="rId462" ref="AV470"/>
    <hyperlink r:id="rId463" ref="AV471"/>
    <hyperlink r:id="rId464" ref="AV472"/>
    <hyperlink r:id="rId465" ref="AV473"/>
    <hyperlink r:id="rId466" ref="AV474"/>
    <hyperlink r:id="rId467" ref="AV475"/>
    <hyperlink r:id="rId468" ref="AV476"/>
    <hyperlink r:id="rId469" ref="AV477"/>
    <hyperlink r:id="rId470" ref="AV478"/>
    <hyperlink r:id="rId471" ref="AV479"/>
    <hyperlink r:id="rId472" ref="AV480"/>
    <hyperlink r:id="rId473" ref="AV481"/>
    <hyperlink r:id="rId474" ref="AV482"/>
    <hyperlink r:id="rId475" ref="AV483"/>
    <hyperlink r:id="rId476" ref="AV484"/>
    <hyperlink r:id="rId477" ref="AV485"/>
    <hyperlink r:id="rId478" ref="AV486"/>
    <hyperlink r:id="rId479" ref="AV487"/>
    <hyperlink r:id="rId480" ref="AV488"/>
    <hyperlink r:id="rId481" ref="AV489"/>
    <hyperlink r:id="rId482" ref="AV490"/>
    <hyperlink r:id="rId483" ref="AV491"/>
    <hyperlink r:id="rId484" ref="AV492"/>
    <hyperlink r:id="rId485" ref="AV493"/>
    <hyperlink r:id="rId486" ref="AV494"/>
    <hyperlink r:id="rId487" ref="AV495"/>
    <hyperlink r:id="rId488" ref="AV496"/>
    <hyperlink r:id="rId489" ref="AV497"/>
    <hyperlink r:id="rId490" ref="AV498"/>
    <hyperlink r:id="rId491" ref="AV499"/>
    <hyperlink r:id="rId492" ref="AV500"/>
    <hyperlink r:id="rId493" ref="AV501"/>
    <hyperlink r:id="rId494" ref="AV502"/>
    <hyperlink r:id="rId495" ref="AV503"/>
    <hyperlink r:id="rId496" ref="AV504"/>
    <hyperlink r:id="rId497" ref="AV505"/>
    <hyperlink r:id="rId498" ref="AV506"/>
    <hyperlink r:id="rId499" ref="AV507"/>
    <hyperlink r:id="rId500" ref="AV508"/>
    <hyperlink r:id="rId501" ref="AV509"/>
    <hyperlink r:id="rId502" ref="AV510"/>
    <hyperlink r:id="rId503" ref="AV511"/>
    <hyperlink r:id="rId504" ref="AV512"/>
    <hyperlink r:id="rId505" ref="AV513"/>
    <hyperlink r:id="rId506" ref="AV514"/>
    <hyperlink r:id="rId507" ref="AV515"/>
    <hyperlink r:id="rId508" ref="AV516"/>
    <hyperlink r:id="rId509" ref="AV517"/>
    <hyperlink r:id="rId510" ref="AV518"/>
    <hyperlink r:id="rId511" ref="AV519"/>
    <hyperlink r:id="rId512" ref="AV520"/>
    <hyperlink r:id="rId513" ref="AV521"/>
    <hyperlink r:id="rId514" ref="AV522"/>
    <hyperlink r:id="rId515" ref="AV523"/>
    <hyperlink r:id="rId516" ref="AV524"/>
    <hyperlink r:id="rId517" ref="AV525"/>
    <hyperlink r:id="rId518" ref="AV526"/>
    <hyperlink r:id="rId519" ref="AV527"/>
    <hyperlink r:id="rId520" ref="AV528"/>
    <hyperlink r:id="rId521" ref="AV529"/>
    <hyperlink r:id="rId522" ref="AV530"/>
    <hyperlink r:id="rId523" ref="AV531"/>
    <hyperlink r:id="rId524" ref="AV532"/>
    <hyperlink r:id="rId525" ref="AV533"/>
    <hyperlink r:id="rId526" ref="AV534"/>
    <hyperlink r:id="rId527" ref="AV535"/>
    <hyperlink r:id="rId528" ref="AV536"/>
    <hyperlink r:id="rId529" ref="AV537"/>
    <hyperlink r:id="rId530" ref="AV538"/>
    <hyperlink r:id="rId531" ref="AV539"/>
    <hyperlink r:id="rId532" ref="AV540"/>
    <hyperlink r:id="rId533" ref="AV541"/>
    <hyperlink r:id="rId534" ref="AV542"/>
    <hyperlink r:id="rId535" ref="AV543"/>
    <hyperlink r:id="rId536" ref="AV544"/>
    <hyperlink r:id="rId537" ref="AV545"/>
    <hyperlink r:id="rId538" ref="AV546"/>
    <hyperlink r:id="rId539" ref="AV547"/>
    <hyperlink r:id="rId540" ref="AV548"/>
    <hyperlink r:id="rId541" ref="AV549"/>
    <hyperlink r:id="rId542" ref="AV550"/>
    <hyperlink r:id="rId543" ref="AV551"/>
    <hyperlink r:id="rId544" ref="AV552"/>
    <hyperlink r:id="rId545" ref="AV553"/>
    <hyperlink r:id="rId546" ref="AV554"/>
    <hyperlink r:id="rId547" ref="AV555"/>
    <hyperlink r:id="rId548" ref="AV556"/>
    <hyperlink r:id="rId549" ref="AV557"/>
    <hyperlink r:id="rId550" ref="AV558"/>
    <hyperlink r:id="rId551" ref="AV559"/>
    <hyperlink r:id="rId552" ref="AV560"/>
    <hyperlink r:id="rId553" ref="AV561"/>
    <hyperlink r:id="rId554" ref="AV562"/>
    <hyperlink r:id="rId555" ref="AV563"/>
    <hyperlink r:id="rId556" ref="AV564"/>
    <hyperlink r:id="rId557" ref="AV565"/>
    <hyperlink r:id="rId558" ref="AV566"/>
    <hyperlink r:id="rId559" ref="AV567"/>
    <hyperlink r:id="rId560" ref="AV568"/>
    <hyperlink r:id="rId561" ref="AV569"/>
    <hyperlink r:id="rId562" ref="AV570"/>
    <hyperlink r:id="rId563" ref="AV571"/>
    <hyperlink r:id="rId564" ref="AV572"/>
    <hyperlink r:id="rId565" ref="AV573"/>
    <hyperlink r:id="rId566" ref="AV574"/>
    <hyperlink r:id="rId567" ref="AV575"/>
    <hyperlink r:id="rId568" ref="AV576"/>
    <hyperlink r:id="rId569" ref="AV577"/>
    <hyperlink r:id="rId570" ref="AV578"/>
    <hyperlink r:id="rId571" ref="AV579"/>
    <hyperlink r:id="rId572" ref="AV580"/>
    <hyperlink r:id="rId573" ref="AV581"/>
    <hyperlink r:id="rId574" ref="AV582"/>
    <hyperlink r:id="rId575" ref="AV583"/>
    <hyperlink r:id="rId576" ref="AV584"/>
    <hyperlink r:id="rId577" ref="AV585"/>
    <hyperlink r:id="rId578" ref="AV586"/>
    <hyperlink r:id="rId579" ref="AV587"/>
    <hyperlink r:id="rId580" ref="AV588"/>
    <hyperlink r:id="rId581" ref="AV589"/>
    <hyperlink r:id="rId582" ref="AV590"/>
    <hyperlink r:id="rId583" ref="AV591"/>
    <hyperlink r:id="rId584" ref="AV592"/>
    <hyperlink r:id="rId585" ref="AV593"/>
    <hyperlink r:id="rId586" ref="AV594"/>
    <hyperlink r:id="rId587" ref="AV595"/>
    <hyperlink r:id="rId588" ref="AV596"/>
    <hyperlink r:id="rId589" ref="AV597"/>
    <hyperlink r:id="rId590" ref="AV598"/>
    <hyperlink r:id="rId591" ref="AV599"/>
    <hyperlink r:id="rId592" ref="AV600"/>
    <hyperlink r:id="rId593" ref="AV601"/>
    <hyperlink r:id="rId594" ref="AV602"/>
    <hyperlink r:id="rId595" ref="AV603"/>
    <hyperlink r:id="rId596" ref="AV604"/>
    <hyperlink r:id="rId597" ref="AV606"/>
    <hyperlink r:id="rId598" ref="AV607"/>
    <hyperlink r:id="rId599" ref="AV608"/>
    <hyperlink r:id="rId600" ref="AV609"/>
    <hyperlink r:id="rId601" ref="AV610"/>
    <hyperlink r:id="rId602" ref="AV611"/>
    <hyperlink r:id="rId603" ref="AV612"/>
    <hyperlink r:id="rId604" ref="AV613"/>
    <hyperlink r:id="rId605" ref="AV614"/>
    <hyperlink r:id="rId606" ref="AV615"/>
    <hyperlink r:id="rId607" ref="AV616"/>
    <hyperlink r:id="rId608" ref="AV617"/>
    <hyperlink r:id="rId609" ref="AV618"/>
    <hyperlink r:id="rId610" ref="AV619"/>
    <hyperlink r:id="rId611" ref="AV620"/>
    <hyperlink r:id="rId612" ref="AV621"/>
    <hyperlink r:id="rId613" ref="AV622"/>
    <hyperlink r:id="rId614" ref="AV623"/>
    <hyperlink r:id="rId615" ref="AV624"/>
    <hyperlink r:id="rId616" ref="AV625"/>
    <hyperlink r:id="rId617" ref="AV626"/>
    <hyperlink r:id="rId618" ref="AV627"/>
    <hyperlink r:id="rId619" ref="AV628"/>
    <hyperlink r:id="rId620" ref="AV629"/>
    <hyperlink r:id="rId621" ref="AV630"/>
    <hyperlink r:id="rId622" ref="AV631"/>
    <hyperlink r:id="rId623" ref="AV632"/>
    <hyperlink r:id="rId624" ref="AV633"/>
    <hyperlink r:id="rId625" ref="AV634"/>
    <hyperlink r:id="rId626" ref="AV635"/>
    <hyperlink r:id="rId627" ref="AV636"/>
    <hyperlink r:id="rId628" ref="AV637"/>
    <hyperlink r:id="rId629" ref="AV638"/>
    <hyperlink r:id="rId630" ref="AV639"/>
    <hyperlink r:id="rId631" ref="AV640"/>
    <hyperlink r:id="rId632" ref="AV641"/>
    <hyperlink r:id="rId633" ref="AV642"/>
    <hyperlink r:id="rId634" ref="AV643"/>
    <hyperlink r:id="rId635" ref="AV644"/>
    <hyperlink r:id="rId636" ref="AV645"/>
    <hyperlink r:id="rId637" ref="AV646"/>
    <hyperlink r:id="rId638" ref="AV647"/>
    <hyperlink r:id="rId639" ref="AV648"/>
    <hyperlink r:id="rId640" ref="AV649"/>
    <hyperlink r:id="rId641" ref="AV650"/>
    <hyperlink r:id="rId642" ref="AV651"/>
    <hyperlink r:id="rId643" ref="AV652"/>
    <hyperlink r:id="rId644" ref="AV653"/>
    <hyperlink r:id="rId645" ref="AV654"/>
    <hyperlink r:id="rId646" ref="AV655"/>
    <hyperlink r:id="rId647" ref="AV656"/>
    <hyperlink r:id="rId648" ref="AV657"/>
    <hyperlink r:id="rId649" ref="AV658"/>
    <hyperlink r:id="rId650" ref="AV659"/>
    <hyperlink r:id="rId651" ref="AV660"/>
    <hyperlink r:id="rId652" ref="AV661"/>
    <hyperlink r:id="rId653" ref="AV662"/>
    <hyperlink r:id="rId654" ref="AV663"/>
    <hyperlink r:id="rId655" ref="AV664"/>
    <hyperlink r:id="rId656" ref="AV665"/>
    <hyperlink r:id="rId657" ref="AV666"/>
    <hyperlink r:id="rId658" ref="AV667"/>
    <hyperlink r:id="rId659" ref="AV668"/>
    <hyperlink r:id="rId660" ref="AV669"/>
    <hyperlink r:id="rId661" ref="AV670"/>
    <hyperlink r:id="rId662" ref="AV671"/>
    <hyperlink r:id="rId663" ref="AV672"/>
    <hyperlink r:id="rId664" ref="AV673"/>
    <hyperlink r:id="rId665" ref="AV674"/>
    <hyperlink r:id="rId666" ref="AV675"/>
    <hyperlink r:id="rId667" ref="AV676"/>
    <hyperlink r:id="rId668" ref="AV677"/>
    <hyperlink r:id="rId669" ref="AV678"/>
    <hyperlink r:id="rId670" ref="AV679"/>
    <hyperlink r:id="rId671" ref="AV680"/>
    <hyperlink r:id="rId672" ref="AV681"/>
    <hyperlink r:id="rId673" ref="AV682"/>
    <hyperlink r:id="rId674" ref="AV683"/>
    <hyperlink r:id="rId675" ref="AV684"/>
    <hyperlink r:id="rId676" ref="AV685"/>
    <hyperlink r:id="rId677" ref="AV686"/>
    <hyperlink r:id="rId678" ref="AV687"/>
    <hyperlink r:id="rId679" ref="AV688"/>
  </hyperlinks>
  <drawing r:id="rId68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6.75"/>
    <col customWidth="1" min="4" max="4" width="21.38"/>
    <col customWidth="1" min="5" max="5" width="38.13"/>
    <col customWidth="1" min="6" max="6" width="9.63"/>
    <col customWidth="1" min="7" max="7" width="10.75"/>
    <col customWidth="1" min="8" max="8" width="10.5"/>
    <col customWidth="1" min="9" max="9" width="7.88"/>
    <col customWidth="1" min="10" max="10" width="8.0"/>
  </cols>
  <sheetData>
    <row r="1">
      <c r="A1" s="1" t="s">
        <v>0</v>
      </c>
    </row>
    <row r="2" ht="15.75" customHeight="1"/>
    <row r="3">
      <c r="A3" s="2" t="s">
        <v>1</v>
      </c>
      <c r="B3" s="3"/>
      <c r="C3" s="4"/>
      <c r="E3" s="5" t="s">
        <v>3</v>
      </c>
      <c r="F3" s="6">
        <v>5000000.0</v>
      </c>
      <c r="G3" s="7" t="s">
        <v>4</v>
      </c>
    </row>
    <row r="4">
      <c r="A4" s="9"/>
      <c r="C4" s="10"/>
      <c r="E4" s="11" t="s">
        <v>5</v>
      </c>
      <c r="F4" s="12">
        <v>0.8</v>
      </c>
      <c r="G4" s="17">
        <f t="shared" ref="G4:G7" si="1">F4*$F$3</f>
        <v>4000000</v>
      </c>
    </row>
    <row r="5">
      <c r="A5" s="9"/>
      <c r="C5" s="10"/>
      <c r="E5" s="11" t="s">
        <v>8</v>
      </c>
      <c r="F5" s="12">
        <v>0.2</v>
      </c>
      <c r="G5" s="17">
        <f t="shared" si="1"/>
        <v>1000000</v>
      </c>
    </row>
    <row r="6">
      <c r="A6" s="9"/>
      <c r="C6" s="10"/>
      <c r="E6" s="11" t="s">
        <v>9</v>
      </c>
      <c r="F6" s="12">
        <v>0.0</v>
      </c>
      <c r="G6" s="17">
        <f t="shared" si="1"/>
        <v>0</v>
      </c>
    </row>
    <row r="7">
      <c r="A7" s="18"/>
      <c r="B7" s="19"/>
      <c r="C7" s="20"/>
      <c r="E7" s="21" t="s">
        <v>10</v>
      </c>
      <c r="F7" s="22">
        <v>0.0</v>
      </c>
      <c r="G7" s="23">
        <f t="shared" si="1"/>
        <v>0</v>
      </c>
    </row>
    <row r="8">
      <c r="F8" s="28" t="str">
        <f>if(sum(F4:F7)=1,"","Ensure exposures add to 100%")</f>
        <v/>
      </c>
    </row>
    <row r="9">
      <c r="A9" s="33" t="s">
        <v>14</v>
      </c>
      <c r="B9" s="35" t="s">
        <v>16</v>
      </c>
      <c r="C9" s="37"/>
      <c r="D9" s="37"/>
      <c r="E9" s="37"/>
    </row>
    <row r="10">
      <c r="B10" s="39" t="s">
        <v>18</v>
      </c>
    </row>
    <row r="11">
      <c r="B11" s="39" t="s">
        <v>19</v>
      </c>
    </row>
    <row r="12">
      <c r="B12" s="39" t="s">
        <v>22</v>
      </c>
    </row>
    <row r="13">
      <c r="B13" s="37"/>
      <c r="C13" s="37"/>
      <c r="D13" s="45" t="s">
        <v>23</v>
      </c>
      <c r="E13" s="59" t="str">
        <f t="array" ref="E13">"(" &amp; index(  TEXTJOIN(" ",TRUE, A19:B58)   &amp; ")" ,0)</f>
        <v>(720000 SPMO 600000 DYNF 720000 QDEF 280000 TMFC 320000 QTUM 360000 ITA 320000 SCHC 320000 IDMO 200000 UIVM 160000 EDIV 400000 QLEIX 400000 QMNIX 200000 BDMIX 0 BBBIX 0 EIGMX 0 CCLFX 0 VFIDX 0 PGBIX 0 FXIEX 0 BSNIX 0 BMQIX)</v>
      </c>
    </row>
    <row r="14">
      <c r="B14" s="37"/>
      <c r="C14" s="61"/>
      <c r="D14" s="79" t="s">
        <v>45</v>
      </c>
    </row>
    <row r="15">
      <c r="C15" s="38"/>
      <c r="E15" s="80" t="s">
        <v>89</v>
      </c>
      <c r="J15" s="81"/>
    </row>
    <row r="16">
      <c r="B16" s="80" t="s">
        <v>90</v>
      </c>
      <c r="J16" s="81"/>
    </row>
    <row r="17">
      <c r="A17" s="84"/>
      <c r="B17" s="85"/>
      <c r="C17" s="86" t="s">
        <v>93</v>
      </c>
      <c r="D17" s="85"/>
      <c r="E17" s="85"/>
      <c r="F17" s="85"/>
      <c r="G17" s="88" t="s">
        <v>94</v>
      </c>
      <c r="H17" s="94">
        <f>G4</f>
        <v>4000000</v>
      </c>
      <c r="I17" s="85"/>
      <c r="J17" s="96"/>
    </row>
    <row r="18" ht="42.0" customHeight="1">
      <c r="A18" s="98" t="s">
        <v>97</v>
      </c>
      <c r="B18" s="98" t="s">
        <v>28</v>
      </c>
      <c r="C18" s="98" t="s">
        <v>98</v>
      </c>
      <c r="D18" s="98" t="s">
        <v>32</v>
      </c>
      <c r="E18" s="98" t="s">
        <v>30</v>
      </c>
      <c r="F18" s="98" t="s">
        <v>99</v>
      </c>
      <c r="G18" s="98" t="s">
        <v>100</v>
      </c>
      <c r="H18" s="98" t="s">
        <v>103</v>
      </c>
      <c r="I18" s="98" t="s">
        <v>104</v>
      </c>
      <c r="J18" s="98" t="s">
        <v>106</v>
      </c>
    </row>
    <row r="19">
      <c r="A19" s="106">
        <f t="shared" ref="A19:A28" si="2">$H$17*C19</f>
        <v>720000</v>
      </c>
      <c r="B19" s="107" t="s">
        <v>113</v>
      </c>
      <c r="C19" s="108">
        <v>0.18</v>
      </c>
      <c r="D19" s="82" t="str">
        <f>VLOOKUP( $B19,    'Top 6 Funds per Category'!$B$5:$AW$2046, 5, FALSE)</f>
        <v>Large Blend</v>
      </c>
      <c r="E19" s="68" t="str">
        <f>VLOOKUP( $B19,    'Top 6 Funds per Category'!$B$5:$AW$2046, 3, FALSE)</f>
        <v>Invesco S&amp;P 500 Momentum ETF</v>
      </c>
      <c r="F19" s="82" t="str">
        <f>VLOOKUP( $B19,    'Top 6 Funds per Category'!$B$5:$AW$2046, 2, FALSE)</f>
        <v>View</v>
      </c>
      <c r="G19" s="116" t="str">
        <f t="shared" ref="G19:G22" si="3">HYPERLINK(    "https://vizwealth.com/commentary/"&amp;   $B780,                  "Commentary")</f>
        <v>Commentary</v>
      </c>
      <c r="H19" s="117">
        <f>VLOOKUP( $B19,    'Top 6 Funds per Category'!$B$5:$AW$2046, 6, FALSE)</f>
        <v>0.0013</v>
      </c>
      <c r="I19" s="118">
        <f>VLOOKUP( $B19,    'Top 6 Funds per Category'!$B$5:$BD$2046, 4, FALSE)</f>
        <v>1.4264</v>
      </c>
      <c r="J19" s="77">
        <v>45931.0</v>
      </c>
    </row>
    <row r="20">
      <c r="A20" s="106">
        <f t="shared" si="2"/>
        <v>600000</v>
      </c>
      <c r="B20" s="107" t="s">
        <v>131</v>
      </c>
      <c r="C20" s="119">
        <v>0.15</v>
      </c>
      <c r="D20" s="82" t="str">
        <f>VLOOKUP( $B20,    'Top 6 Funds per Category'!$B$5:$AW$2046, 5, FALSE)</f>
        <v>Large Blend</v>
      </c>
      <c r="E20" s="68" t="str">
        <f>VLOOKUP( $B20,    'Top 6 Funds per Category'!$B$5:$AW$2046, 3, FALSE)</f>
        <v>iShares US Equity Factor Rotation Active ETF</v>
      </c>
      <c r="F20" s="82" t="str">
        <f>VLOOKUP( $B20,    'Top 6 Funds per Category'!$B$5:$AW$2046, 2, FALSE)</f>
        <v>View</v>
      </c>
      <c r="G20" s="116" t="str">
        <f t="shared" si="3"/>
        <v>Commentary</v>
      </c>
      <c r="H20" s="117">
        <f>VLOOKUP( $B20,    'Top 6 Funds per Category'!$B$5:$AW$2046, 6, FALSE)</f>
        <v>0.0026</v>
      </c>
      <c r="I20" s="118">
        <f>VLOOKUP( $B20,    'Top 6 Funds per Category'!$B$5:$BD$2046, 4, FALSE)</f>
        <v>1.6863</v>
      </c>
      <c r="J20" s="77">
        <v>45931.0</v>
      </c>
    </row>
    <row r="21">
      <c r="A21" s="106">
        <f t="shared" si="2"/>
        <v>720000</v>
      </c>
      <c r="B21" s="107" t="s">
        <v>141</v>
      </c>
      <c r="C21" s="119">
        <v>0.18</v>
      </c>
      <c r="D21" s="82" t="str">
        <f>VLOOKUP( $B21,    'Top 6 Funds per Category'!$B$5:$AW$2046, 5, FALSE)</f>
        <v>Large Value</v>
      </c>
      <c r="E21" s="68" t="str">
        <f>VLOOKUP( $B21,    'Top 6 Funds per Category'!$B$5:$AW$2046, 3, FALSE)</f>
        <v>FlexShares Quality Dividend Defensive Index Fund ETF</v>
      </c>
      <c r="F21" s="82" t="str">
        <f>VLOOKUP( $B21,    'Top 6 Funds per Category'!$B$5:$AW$2046, 2, FALSE)</f>
        <v>View</v>
      </c>
      <c r="G21" s="116" t="str">
        <f t="shared" si="3"/>
        <v>Commentary</v>
      </c>
      <c r="H21" s="117">
        <f>VLOOKUP( $B21,    'Top 6 Funds per Category'!$B$5:$AW$2046, 6, FALSE)</f>
        <v>0.0037</v>
      </c>
      <c r="I21" s="118">
        <f>VLOOKUP( $B21,    'Top 6 Funds per Category'!$B$5:$BD$2046, 4, FALSE)</f>
        <v>1.3431</v>
      </c>
      <c r="J21" s="77">
        <v>45931.0</v>
      </c>
    </row>
    <row r="22">
      <c r="A22" s="106">
        <f t="shared" si="2"/>
        <v>280000</v>
      </c>
      <c r="B22" s="107" t="s">
        <v>147</v>
      </c>
      <c r="C22" s="119">
        <v>0.07</v>
      </c>
      <c r="D22" s="82" t="str">
        <f>VLOOKUP( $B22,    'Top 6 Funds per Category'!$B$5:$AW$2046, 5, FALSE)</f>
        <v>Large Growth</v>
      </c>
      <c r="E22" s="68" t="str">
        <f>VLOOKUP( $B22,    'Top 6 Funds per Category'!$B$5:$AW$2046, 3, FALSE)</f>
        <v>Motley Fool 100 Index ETF</v>
      </c>
      <c r="F22" s="82" t="str">
        <f>VLOOKUP( $B22,    'Top 6 Funds per Category'!$B$5:$AW$2046, 2, FALSE)</f>
        <v>View</v>
      </c>
      <c r="G22" s="116" t="str">
        <f t="shared" si="3"/>
        <v>Commentary</v>
      </c>
      <c r="H22" s="117">
        <f>VLOOKUP( $B22,    'Top 6 Funds per Category'!$B$5:$AW$2046, 6, FALSE)</f>
        <v>0.005</v>
      </c>
      <c r="I22" s="118">
        <f>VLOOKUP( $B22,    'Top 6 Funds per Category'!$B$5:$BD$2046, 4, FALSE)</f>
        <v>1.8104</v>
      </c>
      <c r="J22" s="77">
        <v>45931.0</v>
      </c>
    </row>
    <row r="23">
      <c r="A23" s="106">
        <f t="shared" si="2"/>
        <v>320000</v>
      </c>
      <c r="B23" s="107" t="s">
        <v>154</v>
      </c>
      <c r="C23" s="119">
        <v>0.08</v>
      </c>
      <c r="D23" s="82" t="str">
        <f>VLOOKUP( $B23,    'Top 6 Funds per Category'!$B$5:$AW$2046, 5, FALSE)</f>
        <v>Technology</v>
      </c>
      <c r="E23" s="68" t="str">
        <f>VLOOKUP( $B23,    'Top 6 Funds per Category'!$B$5:$AW$2046, 3, FALSE)</f>
        <v>Defiance Quantum ETF</v>
      </c>
      <c r="F23" s="82" t="str">
        <f>VLOOKUP( $B23,    'Top 6 Funds per Category'!$B$5:$AW$2046, 2, FALSE)</f>
        <v>View</v>
      </c>
      <c r="G23" s="116" t="str">
        <f t="shared" ref="G23:G24" si="4">HYPERLINK(    "https://vizwealth.com/commentary/"&amp;   $B783,                  "Commentary")</f>
        <v>Commentary</v>
      </c>
      <c r="H23" s="117">
        <f>VLOOKUP( $B23,    'Top 6 Funds per Category'!$B$5:$AW$2046, 6, FALSE)</f>
        <v>0.004</v>
      </c>
      <c r="I23" s="118">
        <f>VLOOKUP( $B23,    'Top 6 Funds per Category'!$B$5:$BD$2046, 4, FALSE)</f>
        <v>1.5293</v>
      </c>
      <c r="J23" s="77">
        <v>45931.0</v>
      </c>
    </row>
    <row r="24">
      <c r="A24" s="106">
        <f t="shared" si="2"/>
        <v>360000</v>
      </c>
      <c r="B24" s="107" t="s">
        <v>163</v>
      </c>
      <c r="C24" s="119">
        <v>0.09</v>
      </c>
      <c r="D24" s="82" t="str">
        <f>VLOOKUP( $B24,    'Top 6 Funds per Category'!$B$5:$AW$2046, 5, FALSE)</f>
        <v>Industrials</v>
      </c>
      <c r="E24" s="68" t="str">
        <f>VLOOKUP( $B24,    'Top 6 Funds per Category'!$B$5:$AW$2046, 3, FALSE)</f>
        <v>iShares US Aerospace &amp; Defense ETF</v>
      </c>
      <c r="F24" s="82" t="str">
        <f>VLOOKUP( $B24,    'Top 6 Funds per Category'!$B$5:$AW$2046, 2, FALSE)</f>
        <v>View</v>
      </c>
      <c r="G24" s="116" t="str">
        <f t="shared" si="4"/>
        <v>Commentary</v>
      </c>
      <c r="H24" s="117">
        <f>VLOOKUP( $B24,    'Top 6 Funds per Category'!$B$5:$AW$2046, 6, FALSE)</f>
        <v>0.0038</v>
      </c>
      <c r="I24" s="118">
        <f>VLOOKUP( $B24,    'Top 6 Funds per Category'!$B$5:$BD$2046, 4, FALSE)</f>
        <v>1.2692</v>
      </c>
      <c r="J24" s="77">
        <v>45931.0</v>
      </c>
    </row>
    <row r="25">
      <c r="A25" s="106">
        <f t="shared" si="2"/>
        <v>320000</v>
      </c>
      <c r="B25" s="107" t="s">
        <v>174</v>
      </c>
      <c r="C25" s="119">
        <v>0.08</v>
      </c>
      <c r="D25" s="82" t="str">
        <f>VLOOKUP( $B25,    'Top 6 Funds per Category'!$B$5:$AW$2046, 5, FALSE)</f>
        <v>Foreign Small/Mid Blend</v>
      </c>
      <c r="E25" s="68" t="str">
        <f>VLOOKUP( $B25,    'Top 6 Funds per Category'!$B$5:$AW$2046, 3, FALSE)</f>
        <v>Schwab International Small-Cap Equity ETF</v>
      </c>
      <c r="F25" s="82" t="str">
        <f>VLOOKUP( $B25,    'Top 6 Funds per Category'!$B$5:$AW$2046, 2, FALSE)</f>
        <v>View</v>
      </c>
      <c r="G25" s="116" t="str">
        <f t="shared" ref="G25:G27" si="5">HYPERLINK(    "https://vizwealth.com/commentary/"&amp;   $B783,                  "Commentary")</f>
        <v>Commentary</v>
      </c>
      <c r="H25" s="117">
        <f>VLOOKUP( $B25,    'Top 6 Funds per Category'!$B$5:$AW$2046, 6, FALSE)</f>
        <v>0.0008</v>
      </c>
      <c r="I25" s="118">
        <f>VLOOKUP( $B25,    'Top 6 Funds per Category'!$B$5:$BD$2046, 4, FALSE)</f>
        <v>0.8715</v>
      </c>
      <c r="J25" s="77">
        <v>45931.0</v>
      </c>
    </row>
    <row r="26">
      <c r="A26" s="106">
        <f t="shared" si="2"/>
        <v>320000</v>
      </c>
      <c r="B26" s="107" t="s">
        <v>179</v>
      </c>
      <c r="C26" s="119">
        <v>0.08</v>
      </c>
      <c r="D26" s="82" t="str">
        <f>VLOOKUP( $B26,    'Top 6 Funds per Category'!$B$5:$AW$2046, 5, FALSE)</f>
        <v>Foreign Large Blend</v>
      </c>
      <c r="E26" s="68" t="str">
        <f>VLOOKUP( $B26,    'Top 6 Funds per Category'!$B$5:$AW$2046, 3, FALSE)</f>
        <v>Invesco S&amp;P Intl Developed Momentum ETF</v>
      </c>
      <c r="F26" s="82" t="str">
        <f>VLOOKUP( $B26,    'Top 6 Funds per Category'!$B$5:$AW$2046, 2, FALSE)</f>
        <v>View</v>
      </c>
      <c r="G26" s="116" t="str">
        <f t="shared" si="5"/>
        <v>Commentary</v>
      </c>
      <c r="H26" s="117">
        <f>VLOOKUP( $B26,    'Top 6 Funds per Category'!$B$5:$AW$2046, 6, FALSE)</f>
        <v>0.0025</v>
      </c>
      <c r="I26" s="118">
        <f>VLOOKUP( $B26,    'Top 6 Funds per Category'!$B$5:$BD$2046, 4, FALSE)</f>
        <v>1.4964</v>
      </c>
      <c r="J26" s="77">
        <v>45931.0</v>
      </c>
    </row>
    <row r="27">
      <c r="A27" s="106">
        <f t="shared" si="2"/>
        <v>200000</v>
      </c>
      <c r="B27" s="107" t="s">
        <v>184</v>
      </c>
      <c r="C27" s="119">
        <v>0.05</v>
      </c>
      <c r="D27" s="82" t="str">
        <f>VLOOKUP( $B27,    'Top 6 Funds per Category'!$B$5:$AW$2046, 5, FALSE)</f>
        <v>Foreign Large Value</v>
      </c>
      <c r="E27" s="68" t="str">
        <f>VLOOKUP( $B27,    'Top 6 Funds per Category'!$B$5:$AW$2046, 3, FALSE)</f>
        <v>VictoryShares International Value Momentum ETF</v>
      </c>
      <c r="F27" s="82" t="str">
        <f>VLOOKUP( $B27,    'Top 6 Funds per Category'!$B$5:$AW$2046, 2, FALSE)</f>
        <v>View</v>
      </c>
      <c r="G27" s="116" t="str">
        <f t="shared" si="5"/>
        <v>Commentary</v>
      </c>
      <c r="H27" s="117">
        <f>VLOOKUP( $B27,    'Top 6 Funds per Category'!$B$5:$AW$2046, 6, FALSE)</f>
        <v>0.0035</v>
      </c>
      <c r="I27" s="118">
        <f>VLOOKUP( $B27,    'Top 6 Funds per Category'!$B$5:$BD$2046, 4, FALSE)</f>
        <v>1.3374</v>
      </c>
      <c r="J27" s="77">
        <v>45931.0</v>
      </c>
    </row>
    <row r="28">
      <c r="A28" s="106">
        <f t="shared" si="2"/>
        <v>160000</v>
      </c>
      <c r="B28" s="107" t="s">
        <v>191</v>
      </c>
      <c r="C28" s="120">
        <v>0.04</v>
      </c>
      <c r="D28" s="82" t="str">
        <f>VLOOKUP( $B28,    'Top 6 Funds per Category'!$B$5:$AW$2046, 5, FALSE)</f>
        <v>Diversified Emerging Mkts</v>
      </c>
      <c r="E28" s="68" t="str">
        <f>VLOOKUP( $B28,    'Top 6 Funds per Category'!$B$5:$AW$2046, 3, FALSE)</f>
        <v>SPDR S&amp;P Emerging Markets Dividend ETF</v>
      </c>
      <c r="F28" s="82" t="str">
        <f>VLOOKUP( $B28,    'Top 6 Funds per Category'!$B$5:$AW$2046, 2, FALSE)</f>
        <v>View</v>
      </c>
      <c r="G28" s="116" t="str">
        <f>HYPERLINK(    "https://vizwealth.com/commentary/"&amp;   $B787,                  "Commentary")</f>
        <v>Commentary</v>
      </c>
      <c r="H28" s="117">
        <f>VLOOKUP( $B28,    'Top 6 Funds per Category'!$B$5:$AW$2046, 6, FALSE)</f>
        <v>0.0049</v>
      </c>
      <c r="I28" s="118">
        <f>VLOOKUP( $B28,    'Top 6 Funds per Category'!$B$5:$BD$2046, 4, FALSE)</f>
        <v>1.5814</v>
      </c>
      <c r="J28" s="77">
        <v>45931.0</v>
      </c>
    </row>
    <row r="29">
      <c r="C29" s="121">
        <f>SUM(C19:C28)</f>
        <v>1</v>
      </c>
    </row>
    <row r="30">
      <c r="B30" s="37"/>
      <c r="C30" s="37"/>
      <c r="D30" s="45" t="s">
        <v>199</v>
      </c>
      <c r="E30" s="59" t="str">
        <f t="array" ref="E30">"("&amp;   index( TEXTJOIN(" ",TRUE, A19:B28) &amp; ")",0)</f>
        <v>(720000 SPMO 600000 DYNF 720000 QDEF 280000 TMFC 320000 QTUM 360000 ITA 320000 SCHC 320000 IDMO 200000 UIVM 160000 EDIV)</v>
      </c>
    </row>
    <row r="31">
      <c r="B31" s="37"/>
      <c r="C31" s="61"/>
      <c r="D31" s="122" t="s">
        <v>202</v>
      </c>
    </row>
    <row r="33">
      <c r="A33" s="84"/>
      <c r="B33" s="85"/>
      <c r="C33" s="86" t="s">
        <v>204</v>
      </c>
      <c r="D33" s="85"/>
      <c r="E33" s="85"/>
      <c r="F33" s="86" t="s">
        <v>205</v>
      </c>
      <c r="G33" s="85"/>
      <c r="H33" s="94">
        <f>G5</f>
        <v>1000000</v>
      </c>
      <c r="I33" s="85"/>
      <c r="J33" s="96"/>
    </row>
    <row r="34" ht="42.0" customHeight="1">
      <c r="A34" s="98"/>
      <c r="B34" s="98"/>
      <c r="C34" s="98" t="s">
        <v>98</v>
      </c>
      <c r="D34" s="98" t="s">
        <v>32</v>
      </c>
      <c r="E34" s="98" t="s">
        <v>30</v>
      </c>
      <c r="F34" s="98" t="s">
        <v>99</v>
      </c>
      <c r="G34" s="98" t="s">
        <v>100</v>
      </c>
      <c r="H34" s="98" t="s">
        <v>103</v>
      </c>
      <c r="I34" s="98" t="s">
        <v>104</v>
      </c>
      <c r="J34" s="98" t="s">
        <v>106</v>
      </c>
    </row>
    <row r="35">
      <c r="A35" s="106">
        <f t="shared" ref="A35:A37" si="6">$H$33*C35</f>
        <v>400000</v>
      </c>
      <c r="B35" s="107" t="s">
        <v>208</v>
      </c>
      <c r="C35" s="108">
        <v>0.4</v>
      </c>
      <c r="D35" s="82" t="str">
        <f>VLOOKUP( $B35,    'Top 6 Funds per Category'!$B$5:$AW$2046, 5, FALSE)</f>
        <v>Long-Short Equity</v>
      </c>
      <c r="E35" s="68" t="str">
        <f>VLOOKUP( $B35,    'Top 6 Funds per Category'!$B$5:$AW$2046, 3, FALSE)</f>
        <v>AQR Long-Short Equity Fund I MF</v>
      </c>
      <c r="F35" s="82" t="str">
        <f>VLOOKUP( $B35,    'Top 6 Funds per Category'!$B$5:$AW$2046, 2, FALSE)</f>
        <v>View</v>
      </c>
      <c r="G35" s="116" t="str">
        <f t="shared" ref="G35:G37" si="7">HYPERLINK(    "https://vizwealth.com/commentary/"&amp;   $B794,                  "Commentary")</f>
        <v>Commentary</v>
      </c>
      <c r="H35" s="117">
        <f>VLOOKUP( $B35,    'Top 6 Funds per Category'!$B$5:$AW$2046, 6, FALSE)</f>
        <v>0.0533</v>
      </c>
      <c r="I35" s="118">
        <f>VLOOKUP( $B35,    'Top 6 Funds per Category'!$B$5:$BD$2046, 4, FALSE)</f>
        <v>3.1008</v>
      </c>
      <c r="J35" s="77">
        <v>45931.0</v>
      </c>
    </row>
    <row r="36">
      <c r="A36" s="106">
        <f t="shared" si="6"/>
        <v>400000</v>
      </c>
      <c r="B36" s="107" t="s">
        <v>214</v>
      </c>
      <c r="C36" s="119">
        <v>0.4</v>
      </c>
      <c r="D36" s="82" t="str">
        <f>VLOOKUP( $B36,    'Top 6 Funds per Category'!$B$5:$AW$2046, 5, FALSE)</f>
        <v>Equity Market Neutral</v>
      </c>
      <c r="E36" s="68" t="str">
        <f>VLOOKUP( $B36,    'Top 6 Funds per Category'!$B$5:$AW$2046, 3, FALSE)</f>
        <v>AQR Equity Market Neutral Fund I MF</v>
      </c>
      <c r="F36" s="82" t="str">
        <f>VLOOKUP( $B36,    'Top 6 Funds per Category'!$B$5:$AW$2046, 2, FALSE)</f>
        <v>View</v>
      </c>
      <c r="G36" s="116" t="str">
        <f t="shared" si="7"/>
        <v>Commentary</v>
      </c>
      <c r="H36" s="117">
        <f>VLOOKUP( $B36,    'Top 6 Funds per Category'!$B$5:$AW$2046, 6, FALSE)</f>
        <v>0.0548</v>
      </c>
      <c r="I36" s="118">
        <f>VLOOKUP( $B36,    'Top 6 Funds per Category'!$B$5:$BD$2046, 4, FALSE)</f>
        <v>2.4087</v>
      </c>
      <c r="J36" s="77">
        <v>45931.0</v>
      </c>
    </row>
    <row r="37">
      <c r="A37" s="106">
        <f t="shared" si="6"/>
        <v>200000</v>
      </c>
      <c r="B37" s="107" t="s">
        <v>218</v>
      </c>
      <c r="C37" s="120">
        <v>0.2</v>
      </c>
      <c r="D37" s="82" t="str">
        <f>VLOOKUP( $B37,    'Top 6 Funds per Category'!$B$5:$AW$2046, 5, FALSE)</f>
        <v>Equity Market Neutral</v>
      </c>
      <c r="E37" s="68" t="str">
        <f>VLOOKUP( $B37,    'Top 6 Funds per Category'!$B$5:$AW$2046, 3, FALSE)</f>
        <v>BlackRock Global Equity Market Neutral Fund Inst MF</v>
      </c>
      <c r="F37" s="82" t="str">
        <f>VLOOKUP( $B37,    'Top 6 Funds per Category'!$B$5:$AW$2046, 2, FALSE)</f>
        <v>View</v>
      </c>
      <c r="G37" s="116" t="str">
        <f t="shared" si="7"/>
        <v>Commentary</v>
      </c>
      <c r="H37" s="117">
        <f>VLOOKUP( $B37,    'Top 6 Funds per Category'!$B$5:$AW$2046, 6, FALSE)</f>
        <v>0.0134</v>
      </c>
      <c r="I37" s="118">
        <f>VLOOKUP( $B37,    'Top 6 Funds per Category'!$B$5:$BD$2046, 4, FALSE)</f>
        <v>2.3126</v>
      </c>
      <c r="J37" s="77">
        <v>45931.0</v>
      </c>
    </row>
    <row r="38">
      <c r="C38" s="121">
        <f>sum(C35:C37)</f>
        <v>1</v>
      </c>
    </row>
    <row r="39">
      <c r="B39" s="37"/>
      <c r="C39" s="37"/>
      <c r="D39" s="45" t="s">
        <v>222</v>
      </c>
      <c r="E39" s="59" t="str">
        <f t="array" ref="E39">"("&amp;   index( TEXTJOIN(" ",TRUE, A35:B37) &amp; ")",0)</f>
        <v>(400000 QLEIX 400000 QMNIX 200000 BDMIX)</v>
      </c>
    </row>
    <row r="40">
      <c r="B40" s="37"/>
      <c r="C40" s="61"/>
      <c r="D40" s="122" t="s">
        <v>202</v>
      </c>
    </row>
    <row r="42">
      <c r="A42" s="84"/>
      <c r="B42" s="85"/>
      <c r="C42" s="86" t="s">
        <v>225</v>
      </c>
      <c r="D42" s="85"/>
      <c r="E42" s="85"/>
      <c r="F42" s="86" t="s">
        <v>205</v>
      </c>
      <c r="G42" s="85"/>
      <c r="H42" s="94">
        <f>G6</f>
        <v>0</v>
      </c>
      <c r="I42" s="85"/>
      <c r="J42" s="96"/>
    </row>
    <row r="43" ht="42.0" customHeight="1">
      <c r="A43" s="98"/>
      <c r="B43" s="98"/>
      <c r="C43" s="98" t="s">
        <v>98</v>
      </c>
      <c r="D43" s="98" t="s">
        <v>32</v>
      </c>
      <c r="E43" s="98" t="s">
        <v>30</v>
      </c>
      <c r="F43" s="98" t="s">
        <v>99</v>
      </c>
      <c r="G43" s="98" t="s">
        <v>100</v>
      </c>
      <c r="H43" s="98" t="s">
        <v>103</v>
      </c>
      <c r="I43" s="98" t="s">
        <v>104</v>
      </c>
      <c r="J43" s="98" t="s">
        <v>106</v>
      </c>
    </row>
    <row r="44">
      <c r="A44" s="106">
        <f t="shared" ref="A44:A48" si="8">$H$42*C44</f>
        <v>0</v>
      </c>
      <c r="B44" s="107" t="s">
        <v>227</v>
      </c>
      <c r="C44" s="108">
        <v>0.3</v>
      </c>
      <c r="D44" s="82" t="str">
        <f>VLOOKUP( $B44,    'Top 6 Funds per Category'!$B$5:$AW$2046, 5, FALSE)</f>
        <v>Ultrashort Bond</v>
      </c>
      <c r="E44" s="68" t="str">
        <f>VLOOKUP( $B44,    'Top 6 Funds per Category'!$B$5:$AW$2046, 3, FALSE)</f>
        <v>BBH Limited Duration Fund I MF</v>
      </c>
      <c r="F44" s="82" t="str">
        <f>VLOOKUP( $B44,    'Top 6 Funds per Category'!$B$5:$AW$2046, 2, FALSE)</f>
        <v>View</v>
      </c>
      <c r="G44" s="116" t="str">
        <f t="shared" ref="G44:G48" si="9">HYPERLINK(    "https://vizwealth.com/commentary/"&amp;   $B802,                  "Commentary")</f>
        <v>Commentary</v>
      </c>
      <c r="H44" s="117">
        <f>VLOOKUP( $B44,    'Top 6 Funds per Category'!$B$5:$AW$2046, 6, FALSE)</f>
        <v>0.0027</v>
      </c>
      <c r="I44" s="118">
        <f>VLOOKUP( $B44,    'Top 6 Funds per Category'!$B$5:$BD$2046, 4, FALSE)</f>
        <v>1.9779</v>
      </c>
      <c r="J44" s="77">
        <v>45931.0</v>
      </c>
    </row>
    <row r="45">
      <c r="A45" s="123">
        <f t="shared" si="8"/>
        <v>0</v>
      </c>
      <c r="B45" s="124" t="s">
        <v>236</v>
      </c>
      <c r="C45" s="125">
        <v>0.2</v>
      </c>
      <c r="D45" s="82" t="str">
        <f>VLOOKUP( $B45,    'Top 6 Funds per Category'!$B$5:$AW$2046, 5, FALSE)</f>
        <v>Nontraditional Bond</v>
      </c>
      <c r="E45" s="68" t="str">
        <f>VLOOKUP( $B45,    'Top 6 Funds per Category'!$B$5:$AW$2046, 3, FALSE)</f>
        <v>Eaton Vance Global Macro Absolute Return Fund I MF</v>
      </c>
      <c r="F45" s="82" t="str">
        <f>VLOOKUP( $B45,    'Top 6 Funds per Category'!$B$5:$AW$2046, 2, FALSE)</f>
        <v>View</v>
      </c>
      <c r="G45" s="126" t="str">
        <f t="shared" si="9"/>
        <v>Commentary</v>
      </c>
      <c r="H45" s="117">
        <f>VLOOKUP( $B45,    'Top 6 Funds per Category'!$B$5:$AW$2046, 6, FALSE)</f>
        <v>0.012</v>
      </c>
      <c r="I45" s="118">
        <f>VLOOKUP( $B45,    'Top 6 Funds per Category'!$B$5:$BD$2046, 4, FALSE)</f>
        <v>2.1898</v>
      </c>
      <c r="J45" s="127">
        <v>45931.0</v>
      </c>
    </row>
    <row r="46">
      <c r="A46" s="106">
        <f t="shared" si="8"/>
        <v>0</v>
      </c>
      <c r="B46" s="107" t="s">
        <v>243</v>
      </c>
      <c r="C46" s="119">
        <v>0.15</v>
      </c>
      <c r="D46" s="82" t="str">
        <f>VLOOKUP( $B46,    'Top 6 Funds per Category'!$B$5:$AW$2046, 5, FALSE)</f>
        <v>Private Debt - Direct Lending</v>
      </c>
      <c r="E46" s="68" t="str">
        <f>VLOOKUP( $B46,    'Top 6 Funds per Category'!$B$5:$AW$2046, 3, FALSE)</f>
        <v>Cliffwater Corporate Lending Fund I CEF</v>
      </c>
      <c r="F46" s="82" t="str">
        <f>VLOOKUP( $B46,    'Top 6 Funds per Category'!$B$5:$AW$2046, 2, FALSE)</f>
        <v>View</v>
      </c>
      <c r="G46" s="116" t="str">
        <f t="shared" si="9"/>
        <v>Commentary</v>
      </c>
      <c r="H46" s="117">
        <f>VLOOKUP( $B46,    'Top 6 Funds per Category'!$B$5:$AW$2046, 6, FALSE)</f>
        <v>0.0327</v>
      </c>
      <c r="I46" s="118">
        <f>VLOOKUP( $B46,    'Top 6 Funds per Category'!$B$5:$BD$2046, 4, FALSE)</f>
        <v>6.8872</v>
      </c>
      <c r="J46" s="77">
        <v>45931.0</v>
      </c>
    </row>
    <row r="47">
      <c r="A47" s="106">
        <f t="shared" si="8"/>
        <v>0</v>
      </c>
      <c r="B47" s="107" t="s">
        <v>249</v>
      </c>
      <c r="C47" s="119">
        <v>0.2</v>
      </c>
      <c r="D47" s="82" t="str">
        <f>VLOOKUP( $B47,    'Top 6 Funds per Category'!$B$5:$AW$2046, 5, FALSE)</f>
        <v>Corporate Bond</v>
      </c>
      <c r="E47" s="68" t="str">
        <f>VLOOKUP( $B47,    'Top 6 Funds per Category'!$B$5:$AW$2046, 3, FALSE)</f>
        <v>Vanguard Intermediate-Term Investment-Grade Fd Adm MF</v>
      </c>
      <c r="F47" s="82" t="str">
        <f>VLOOKUP( $B47,    'Top 6 Funds per Category'!$B$5:$AW$2046, 2, FALSE)</f>
        <v>View</v>
      </c>
      <c r="G47" s="116" t="str">
        <f t="shared" si="9"/>
        <v>Commentary</v>
      </c>
      <c r="H47" s="117">
        <f>VLOOKUP( $B47,    'Top 6 Funds per Category'!$B$5:$AW$2046, 6, FALSE)</f>
        <v>0.0009</v>
      </c>
      <c r="I47" s="118">
        <f>VLOOKUP( $B47,    'Top 6 Funds per Category'!$B$5:$BD$2046, 4, FALSE)</f>
        <v>0.3828</v>
      </c>
      <c r="J47" s="77">
        <v>45931.0</v>
      </c>
    </row>
    <row r="48">
      <c r="A48" s="106">
        <f t="shared" si="8"/>
        <v>0</v>
      </c>
      <c r="B48" s="107" t="s">
        <v>254</v>
      </c>
      <c r="C48" s="120">
        <v>0.15</v>
      </c>
      <c r="D48" s="82" t="str">
        <f>VLOOKUP( $B48,    'Top 6 Funds per Category'!$B$5:$AW$2046, 5, FALSE)</f>
        <v>Global Bond-USD Hedged</v>
      </c>
      <c r="E48" s="68" t="str">
        <f>VLOOKUP( $B48,    'Top 6 Funds per Category'!$B$5:$AW$2046, 3, FALSE)</f>
        <v>PIMCO Gl Bd Oppty Fund (US Dollar-Hedged) Inst MF</v>
      </c>
      <c r="F48" s="82" t="str">
        <f>VLOOKUP( $B48,    'Top 6 Funds per Category'!$B$5:$AW$2046, 2, FALSE)</f>
        <v>View</v>
      </c>
      <c r="G48" s="116" t="str">
        <f t="shared" si="9"/>
        <v>Commentary</v>
      </c>
      <c r="H48" s="117">
        <f>VLOOKUP( $B48,    'Top 6 Funds per Category'!$B$5:$AW$2046, 6, FALSE)</f>
        <v>0.0061</v>
      </c>
      <c r="I48" s="118">
        <f>VLOOKUP( $B48,    'Top 6 Funds per Category'!$B$5:$BD$2046, 4, FALSE)</f>
        <v>0.6385</v>
      </c>
      <c r="J48" s="77">
        <v>45931.0</v>
      </c>
    </row>
    <row r="49">
      <c r="C49" s="121">
        <f>SUM(C44:C48)</f>
        <v>1</v>
      </c>
    </row>
    <row r="50">
      <c r="B50" s="37"/>
      <c r="C50" s="37"/>
      <c r="D50" s="45" t="s">
        <v>259</v>
      </c>
      <c r="E50" s="59" t="str">
        <f t="array" ref="E50">"("&amp;    index(TEXTJOIN(" ",TRUE, A44:B48) &amp; ")",0)</f>
        <v>(0 BBBIX 0 EIGMX 0 CCLFX 0 VFIDX 0 PGBIX)</v>
      </c>
    </row>
    <row r="51">
      <c r="B51" s="37"/>
      <c r="C51" s="61"/>
      <c r="D51" s="122" t="s">
        <v>202</v>
      </c>
    </row>
    <row r="53">
      <c r="A53" s="84"/>
      <c r="B53" s="85"/>
      <c r="C53" s="86" t="s">
        <v>262</v>
      </c>
      <c r="D53" s="85"/>
      <c r="E53" s="85"/>
      <c r="F53" s="86" t="s">
        <v>205</v>
      </c>
      <c r="G53" s="85"/>
      <c r="H53" s="94">
        <f>G7</f>
        <v>0</v>
      </c>
      <c r="I53" s="85"/>
      <c r="J53" s="96"/>
    </row>
    <row r="54" ht="42.0" customHeight="1">
      <c r="A54" s="98"/>
      <c r="B54" s="98"/>
      <c r="C54" s="98" t="s">
        <v>98</v>
      </c>
      <c r="D54" s="98" t="s">
        <v>32</v>
      </c>
      <c r="E54" s="98" t="s">
        <v>30</v>
      </c>
      <c r="F54" s="98" t="s">
        <v>99</v>
      </c>
      <c r="G54" s="98" t="s">
        <v>100</v>
      </c>
      <c r="H54" s="98" t="s">
        <v>103</v>
      </c>
      <c r="I54" s="98" t="s">
        <v>104</v>
      </c>
      <c r="J54" s="98" t="s">
        <v>106</v>
      </c>
    </row>
    <row r="55">
      <c r="A55" s="106">
        <f t="shared" ref="A55:A57" si="10">$H$53*C55</f>
        <v>0</v>
      </c>
      <c r="B55" s="107" t="s">
        <v>267</v>
      </c>
      <c r="C55" s="108">
        <v>0.5</v>
      </c>
      <c r="D55" s="82" t="str">
        <f>VLOOKUP( $B55,    'Top 6 Funds per Category'!$B$5:$AW$2046, 5, FALSE)</f>
        <v>High Yield Muni</v>
      </c>
      <c r="E55" s="68" t="str">
        <f>VLOOKUP( $B55,    'Top 6 Funds per Category'!$B$5:$AW$2046, 3, FALSE)</f>
        <v>PIMCO Fixed Income SHares Series TE MF</v>
      </c>
      <c r="F55" s="82" t="str">
        <f>VLOOKUP( $B55,    'Top 6 Funds per Category'!$B$5:$AW$2046, 2, FALSE)</f>
        <v>View</v>
      </c>
      <c r="G55" s="116" t="str">
        <f t="shared" ref="G55:G57" si="11">HYPERLINK(    "https://vizwealth.com/commentary/"&amp;   $B813,                  "Commentary")</f>
        <v>Commentary</v>
      </c>
      <c r="H55" s="117">
        <f>VLOOKUP( $B55,    'Top 6 Funds per Category'!$B$5:$AW$2046, 6, FALSE)</f>
        <v>0</v>
      </c>
      <c r="I55" s="118">
        <f>VLOOKUP( $B55,    'Top 6 Funds per Category'!$B$5:$BD$2046, 4, FALSE)</f>
        <v>0.3662</v>
      </c>
      <c r="J55" s="77">
        <v>45931.0</v>
      </c>
    </row>
    <row r="56">
      <c r="A56" s="106">
        <f t="shared" si="10"/>
        <v>0</v>
      </c>
      <c r="B56" s="107" t="s">
        <v>276</v>
      </c>
      <c r="C56" s="119">
        <v>0.25</v>
      </c>
      <c r="D56" s="82" t="str">
        <f>VLOOKUP( $B56,    'Top 6 Funds per Category'!$B$5:$AW$2046, 5, FALSE)</f>
        <v>Muni National Interm</v>
      </c>
      <c r="E56" s="68" t="str">
        <f>VLOOKUP( $B56,    'Top 6 Funds per Category'!$B$5:$AW$2046, 3, FALSE)</f>
        <v>Baird Strategic Municipal Bond Fund Institutional MF</v>
      </c>
      <c r="F56" s="82" t="str">
        <f>VLOOKUP( $B56,    'Top 6 Funds per Category'!$B$5:$AW$2046, 2, FALSE)</f>
        <v>View</v>
      </c>
      <c r="G56" s="116" t="str">
        <f t="shared" si="11"/>
        <v>Commentary</v>
      </c>
      <c r="H56" s="117">
        <f>VLOOKUP( $B56,    'Top 6 Funds per Category'!$B$5:$AW$2046, 6, FALSE)</f>
        <v>0.003</v>
      </c>
      <c r="I56" s="118">
        <f>VLOOKUP( $B56,    'Top 6 Funds per Category'!$B$5:$BD$2046, 4, FALSE)</f>
        <v>0.0418</v>
      </c>
      <c r="J56" s="77">
        <v>45931.0</v>
      </c>
    </row>
    <row r="57">
      <c r="A57" s="106">
        <f t="shared" si="10"/>
        <v>0</v>
      </c>
      <c r="B57" s="107" t="s">
        <v>284</v>
      </c>
      <c r="C57" s="120">
        <v>0.25</v>
      </c>
      <c r="D57" s="82" t="str">
        <f>VLOOKUP( $B57,    'Top 6 Funds per Category'!$B$5:$AW$2046, 5, FALSE)</f>
        <v>Muni National Long</v>
      </c>
      <c r="E57" s="68" t="str">
        <f>VLOOKUP( $B57,    'Top 6 Funds per Category'!$B$5:$AW$2046, 3, FALSE)</f>
        <v>Baird Municipal Bond Fund Institutional MF</v>
      </c>
      <c r="F57" s="82" t="str">
        <f>VLOOKUP( $B57,    'Top 6 Funds per Category'!$B$5:$AW$2046, 2, FALSE)</f>
        <v>View</v>
      </c>
      <c r="G57" s="116" t="str">
        <f t="shared" si="11"/>
        <v>Commentary</v>
      </c>
      <c r="H57" s="117">
        <f>VLOOKUP( $B57,    'Top 6 Funds per Category'!$B$5:$AW$2046, 6, FALSE)</f>
        <v>0.003</v>
      </c>
      <c r="I57" s="118">
        <f>VLOOKUP( $B57,    'Top 6 Funds per Category'!$B$5:$BD$2046, 4, FALSE)</f>
        <v>0.01</v>
      </c>
      <c r="J57" s="77">
        <v>45931.0</v>
      </c>
    </row>
    <row r="58">
      <c r="C58" s="121">
        <f>SUM(C55:C57)</f>
        <v>1</v>
      </c>
    </row>
    <row r="59">
      <c r="B59" s="37"/>
      <c r="C59" s="37"/>
      <c r="D59" s="45" t="s">
        <v>289</v>
      </c>
      <c r="E59" s="59" t="str">
        <f t="array" ref="E59">"("&amp;    index(TEXTJOIN(" ",TRUE, A55:B57) &amp; ")",0)</f>
        <v>(0 FXIEX 0 BSNIX 0 BMQIX)</v>
      </c>
    </row>
    <row r="60">
      <c r="B60" s="37"/>
      <c r="C60" s="61"/>
      <c r="D60" s="122" t="s">
        <v>202</v>
      </c>
    </row>
  </sheetData>
  <mergeCells count="9">
    <mergeCell ref="E50:J51"/>
    <mergeCell ref="E59:J60"/>
    <mergeCell ref="A1:J2"/>
    <mergeCell ref="A3:C7"/>
    <mergeCell ref="E13:J14"/>
    <mergeCell ref="E15:H15"/>
    <mergeCell ref="B16:F16"/>
    <mergeCell ref="E30:J31"/>
    <mergeCell ref="E39:J40"/>
  </mergeCells>
  <hyperlinks>
    <hyperlink r:id="rId1" ref="D14"/>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25"/>
    <col customWidth="1" min="2" max="2" width="9.0"/>
    <col customWidth="1" min="3" max="3" width="10.5"/>
    <col customWidth="1" min="4" max="4" width="15.88"/>
    <col customWidth="1" min="10" max="10" width="5.25"/>
  </cols>
  <sheetData>
    <row r="1" ht="13.5" customHeight="1">
      <c r="A1" s="24"/>
      <c r="B1" s="26"/>
      <c r="C1" s="27"/>
      <c r="D1" s="24"/>
      <c r="E1" s="24"/>
      <c r="F1" s="24"/>
      <c r="G1" s="24"/>
      <c r="H1" s="24"/>
      <c r="I1" s="24"/>
      <c r="J1" s="24"/>
      <c r="K1" s="24"/>
      <c r="L1" s="24"/>
      <c r="M1" s="24"/>
      <c r="N1" s="24"/>
      <c r="O1" s="24"/>
      <c r="P1" s="24"/>
      <c r="Q1" s="24"/>
      <c r="R1" s="24"/>
      <c r="S1" s="24"/>
      <c r="T1" s="24"/>
      <c r="U1" s="24"/>
      <c r="V1" s="24"/>
      <c r="W1" s="24"/>
      <c r="X1" s="24"/>
      <c r="Y1" s="24"/>
      <c r="Z1" s="24"/>
      <c r="AA1" s="24"/>
    </row>
    <row r="2" ht="13.5" customHeight="1">
      <c r="A2" s="31"/>
      <c r="B2" s="31" t="s">
        <v>13</v>
      </c>
      <c r="C2" s="24"/>
      <c r="D2" s="24"/>
      <c r="E2" s="24"/>
      <c r="F2" s="24"/>
      <c r="G2" s="24"/>
      <c r="H2" s="24"/>
      <c r="I2" s="24"/>
      <c r="J2" s="24"/>
      <c r="K2" s="24"/>
      <c r="L2" s="24"/>
      <c r="M2" s="24"/>
      <c r="N2" s="24"/>
      <c r="O2" s="24"/>
      <c r="P2" s="24"/>
      <c r="Q2" s="24"/>
      <c r="R2" s="24"/>
      <c r="S2" s="24"/>
      <c r="T2" s="24"/>
      <c r="U2" s="24"/>
      <c r="V2" s="24"/>
      <c r="W2" s="24"/>
      <c r="X2" s="24"/>
      <c r="Y2" s="24"/>
      <c r="Z2" s="24"/>
      <c r="AA2" s="24"/>
    </row>
    <row r="3" ht="13.5" customHeight="1">
      <c r="A3" s="24"/>
      <c r="B3" s="24"/>
      <c r="C3" s="24"/>
      <c r="D3" s="24"/>
      <c r="E3" s="24"/>
      <c r="F3" s="24"/>
      <c r="G3" s="24"/>
      <c r="H3" s="24"/>
      <c r="I3" s="24"/>
      <c r="J3" s="24"/>
      <c r="K3" s="24"/>
      <c r="L3" s="24"/>
      <c r="M3" s="24"/>
      <c r="N3" s="24"/>
      <c r="O3" s="24"/>
      <c r="P3" s="24"/>
      <c r="Q3" s="24"/>
      <c r="R3" s="24"/>
      <c r="S3" s="24"/>
      <c r="T3" s="24"/>
      <c r="U3" s="24"/>
      <c r="V3" s="24"/>
      <c r="W3" s="24"/>
      <c r="X3" s="24"/>
      <c r="Y3" s="24"/>
      <c r="Z3" s="24"/>
      <c r="AA3" s="24"/>
    </row>
    <row r="4" ht="13.5" customHeight="1">
      <c r="A4" s="40"/>
      <c r="B4" s="42" t="s">
        <v>20</v>
      </c>
      <c r="C4" s="24"/>
      <c r="D4" s="24"/>
      <c r="E4" s="24"/>
      <c r="F4" s="24"/>
      <c r="G4" s="24"/>
      <c r="H4" s="24"/>
      <c r="I4" s="24"/>
      <c r="J4" s="24"/>
      <c r="K4" s="24"/>
      <c r="L4" s="24"/>
      <c r="M4" s="24"/>
      <c r="N4" s="24"/>
      <c r="O4" s="24"/>
      <c r="P4" s="24"/>
      <c r="Q4" s="24"/>
      <c r="R4" s="24"/>
      <c r="S4" s="24"/>
      <c r="T4" s="24"/>
      <c r="U4" s="24"/>
      <c r="V4" s="24"/>
      <c r="W4" s="24"/>
      <c r="X4" s="24"/>
      <c r="Y4" s="24"/>
      <c r="Z4" s="24"/>
      <c r="AA4" s="24"/>
    </row>
    <row r="5" ht="13.5" customHeight="1">
      <c r="A5" s="46"/>
      <c r="B5" s="48" t="s">
        <v>25</v>
      </c>
      <c r="C5" s="24"/>
      <c r="D5" s="24"/>
      <c r="E5" s="24"/>
      <c r="F5" s="24"/>
      <c r="G5" s="24"/>
      <c r="H5" s="24"/>
      <c r="I5" s="24"/>
      <c r="J5" s="24"/>
      <c r="K5" s="24"/>
      <c r="L5" s="24"/>
      <c r="M5" s="24"/>
      <c r="N5" s="24"/>
      <c r="O5" s="24"/>
      <c r="P5" s="24"/>
      <c r="Q5" s="24"/>
      <c r="R5" s="24"/>
      <c r="S5" s="24"/>
      <c r="T5" s="24"/>
      <c r="U5" s="24"/>
      <c r="V5" s="24"/>
      <c r="W5" s="24"/>
      <c r="X5" s="24"/>
      <c r="Y5" s="24"/>
      <c r="Z5" s="24"/>
      <c r="AA5" s="24"/>
    </row>
    <row r="6" ht="13.5" customHeight="1">
      <c r="A6" s="24"/>
      <c r="B6" s="52" t="s">
        <v>26</v>
      </c>
      <c r="C6" s="24"/>
      <c r="D6" s="24"/>
      <c r="E6" s="24"/>
      <c r="F6" s="24"/>
      <c r="G6" s="24"/>
      <c r="H6" s="24"/>
      <c r="I6" s="24"/>
      <c r="J6" s="24"/>
      <c r="K6" s="24"/>
      <c r="L6" s="24"/>
      <c r="M6" s="24"/>
      <c r="N6" s="24"/>
      <c r="O6" s="24"/>
      <c r="P6" s="24"/>
      <c r="Q6" s="24"/>
      <c r="R6" s="24"/>
      <c r="S6" s="24"/>
      <c r="T6" s="24"/>
      <c r="U6" s="24"/>
      <c r="V6" s="24"/>
      <c r="W6" s="24"/>
      <c r="X6" s="24"/>
      <c r="Y6" s="24"/>
      <c r="Z6" s="24"/>
      <c r="AA6" s="24"/>
    </row>
    <row r="7" ht="13.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row>
    <row r="8" ht="13.5" customHeight="1">
      <c r="A8" s="46"/>
      <c r="B8" s="48" t="s">
        <v>39</v>
      </c>
      <c r="C8" s="24"/>
      <c r="D8" s="24"/>
      <c r="E8" s="24"/>
      <c r="F8" s="24"/>
      <c r="G8" s="24"/>
      <c r="H8" s="24"/>
      <c r="I8" s="24"/>
      <c r="J8" s="24"/>
      <c r="K8" s="24"/>
      <c r="L8" s="24"/>
      <c r="M8" s="24"/>
      <c r="N8" s="24"/>
      <c r="O8" s="24"/>
      <c r="P8" s="24"/>
      <c r="Q8" s="24"/>
      <c r="R8" s="24"/>
      <c r="S8" s="24"/>
      <c r="T8" s="24"/>
      <c r="U8" s="24"/>
      <c r="V8" s="24"/>
      <c r="W8" s="24"/>
      <c r="X8" s="24"/>
      <c r="Y8" s="24"/>
      <c r="Z8" s="24"/>
      <c r="AA8" s="24"/>
    </row>
    <row r="9" ht="13.5" customHeight="1">
      <c r="A9" s="24"/>
      <c r="B9" s="52" t="s">
        <v>46</v>
      </c>
      <c r="C9" s="24"/>
      <c r="D9" s="24"/>
      <c r="E9" s="24"/>
      <c r="F9" s="24"/>
      <c r="G9" s="24"/>
      <c r="H9" s="24"/>
      <c r="I9" s="24"/>
      <c r="J9" s="24"/>
      <c r="K9" s="24"/>
      <c r="L9" s="24"/>
      <c r="M9" s="24"/>
      <c r="N9" s="24"/>
      <c r="O9" s="24"/>
      <c r="P9" s="24"/>
      <c r="Q9" s="24"/>
      <c r="R9" s="24"/>
      <c r="S9" s="24"/>
      <c r="T9" s="24"/>
      <c r="U9" s="24"/>
      <c r="V9" s="24"/>
      <c r="W9" s="24"/>
      <c r="X9" s="24"/>
      <c r="Y9" s="24"/>
      <c r="Z9" s="24"/>
      <c r="AA9" s="24"/>
    </row>
    <row r="10" ht="13.5" customHeight="1">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row>
    <row r="11" ht="13.5" customHeight="1">
      <c r="A11" s="52"/>
      <c r="B11" s="65" t="s">
        <v>65</v>
      </c>
      <c r="C11" s="24"/>
      <c r="D11" s="24"/>
      <c r="E11" s="24"/>
      <c r="F11" s="24"/>
      <c r="G11" s="24"/>
      <c r="H11" s="24"/>
      <c r="I11" s="24"/>
      <c r="J11" s="24"/>
      <c r="K11" s="24"/>
      <c r="L11" s="24"/>
      <c r="M11" s="24"/>
      <c r="N11" s="24"/>
      <c r="O11" s="24"/>
      <c r="P11" s="24"/>
      <c r="Q11" s="24"/>
      <c r="R11" s="24"/>
      <c r="S11" s="24"/>
      <c r="T11" s="24"/>
      <c r="U11" s="24"/>
      <c r="V11" s="24"/>
      <c r="W11" s="24"/>
      <c r="X11" s="24"/>
      <c r="Y11" s="24"/>
      <c r="Z11" s="24"/>
      <c r="AA11" s="24"/>
    </row>
    <row r="12" ht="13.5" customHeight="1">
      <c r="A12" s="52"/>
      <c r="B12" s="52" t="s">
        <v>82</v>
      </c>
      <c r="C12" s="24"/>
      <c r="D12" s="24"/>
      <c r="E12" s="24"/>
      <c r="F12" s="24"/>
      <c r="G12" s="24"/>
      <c r="H12" s="24"/>
      <c r="I12" s="24"/>
      <c r="J12" s="24"/>
      <c r="K12" s="24"/>
      <c r="L12" s="24"/>
      <c r="M12" s="24"/>
      <c r="N12" s="24"/>
      <c r="O12" s="24"/>
      <c r="P12" s="24"/>
      <c r="Q12" s="24"/>
      <c r="R12" s="24"/>
      <c r="S12" s="24"/>
      <c r="T12" s="24"/>
      <c r="U12" s="24"/>
      <c r="V12" s="24"/>
      <c r="W12" s="24"/>
      <c r="X12" s="24"/>
      <c r="Y12" s="24"/>
      <c r="Z12" s="24"/>
      <c r="AA12" s="24"/>
    </row>
    <row r="13" ht="13.5" customHeight="1">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row>
    <row r="14" ht="13.5" customHeight="1">
      <c r="A14" s="52"/>
      <c r="B14" s="65" t="s">
        <v>85</v>
      </c>
      <c r="C14" s="24"/>
      <c r="D14" s="24"/>
      <c r="E14" s="24"/>
      <c r="F14" s="24"/>
      <c r="G14" s="24"/>
      <c r="H14" s="24"/>
      <c r="I14" s="24"/>
      <c r="J14" s="24"/>
      <c r="K14" s="24"/>
      <c r="L14" s="24"/>
      <c r="M14" s="24"/>
      <c r="N14" s="24"/>
      <c r="O14" s="24"/>
      <c r="P14" s="24"/>
      <c r="Q14" s="24"/>
      <c r="R14" s="24"/>
      <c r="S14" s="24"/>
      <c r="T14" s="24"/>
      <c r="U14" s="24"/>
      <c r="V14" s="24"/>
      <c r="W14" s="24"/>
      <c r="X14" s="24"/>
      <c r="Y14" s="24"/>
      <c r="Z14" s="24"/>
      <c r="AA14" s="24"/>
    </row>
    <row r="15" ht="13.5" customHeight="1">
      <c r="A15" s="52"/>
      <c r="B15" s="52" t="s">
        <v>86</v>
      </c>
      <c r="C15" s="24"/>
      <c r="D15" s="24"/>
      <c r="E15" s="24"/>
      <c r="F15" s="24"/>
      <c r="G15" s="24"/>
      <c r="H15" s="24"/>
      <c r="I15" s="24"/>
      <c r="J15" s="24"/>
      <c r="K15" s="24"/>
      <c r="L15" s="24"/>
      <c r="M15" s="24"/>
      <c r="N15" s="24"/>
      <c r="O15" s="24"/>
      <c r="P15" s="24"/>
      <c r="Q15" s="24"/>
      <c r="R15" s="24"/>
      <c r="S15" s="24"/>
      <c r="T15" s="24"/>
      <c r="U15" s="24"/>
      <c r="V15" s="24"/>
      <c r="W15" s="24"/>
      <c r="X15" s="24"/>
      <c r="Y15" s="24"/>
      <c r="Z15" s="24"/>
      <c r="AA15" s="24"/>
    </row>
    <row r="16" ht="13.5" customHeight="1">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row>
    <row r="17" ht="13.5" customHeight="1">
      <c r="A17" s="52"/>
      <c r="B17" s="52" t="s">
        <v>88</v>
      </c>
      <c r="C17" s="24"/>
      <c r="D17" s="24"/>
      <c r="E17" s="24"/>
      <c r="F17" s="24"/>
      <c r="G17" s="24"/>
      <c r="H17" s="24"/>
      <c r="I17" s="24"/>
      <c r="J17" s="24"/>
      <c r="K17" s="24"/>
      <c r="L17" s="24"/>
      <c r="M17" s="24"/>
      <c r="N17" s="24"/>
      <c r="O17" s="24"/>
      <c r="P17" s="24"/>
      <c r="Q17" s="24"/>
      <c r="R17" s="24"/>
      <c r="S17" s="24"/>
      <c r="T17" s="24"/>
      <c r="U17" s="24"/>
      <c r="V17" s="24"/>
      <c r="W17" s="24"/>
      <c r="X17" s="24"/>
      <c r="Y17" s="24"/>
      <c r="Z17" s="24"/>
      <c r="AA17" s="24"/>
    </row>
    <row r="18" ht="13.5" customHeight="1">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row>
    <row r="19" ht="13.5" customHeight="1">
      <c r="A19" s="52"/>
      <c r="B19" s="52" t="s">
        <v>92</v>
      </c>
      <c r="C19" s="24"/>
      <c r="D19" s="24"/>
      <c r="E19" s="24"/>
      <c r="F19" s="24"/>
      <c r="G19" s="24"/>
      <c r="H19" s="24"/>
      <c r="I19" s="24"/>
      <c r="J19" s="24"/>
      <c r="K19" s="24"/>
      <c r="L19" s="24"/>
      <c r="M19" s="24"/>
      <c r="N19" s="24"/>
      <c r="O19" s="24"/>
      <c r="P19" s="24"/>
      <c r="Q19" s="24"/>
      <c r="R19" s="24"/>
      <c r="S19" s="24"/>
      <c r="T19" s="24"/>
      <c r="U19" s="24"/>
      <c r="V19" s="24"/>
      <c r="W19" s="24"/>
      <c r="X19" s="24"/>
      <c r="Y19" s="24"/>
      <c r="Z19" s="24"/>
      <c r="AA19" s="24"/>
    </row>
    <row r="20">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row>
    <row r="21" ht="13.5" customHeight="1">
      <c r="A21" s="90"/>
      <c r="B21" s="90" t="s">
        <v>95</v>
      </c>
      <c r="C21" s="92"/>
      <c r="D21" s="92"/>
      <c r="E21" s="101" t="s">
        <v>96</v>
      </c>
      <c r="H21" s="90" t="s">
        <v>102</v>
      </c>
      <c r="I21" s="92"/>
      <c r="J21" s="92"/>
      <c r="K21" s="92"/>
      <c r="L21" s="92"/>
      <c r="M21" s="92"/>
      <c r="N21" s="92"/>
      <c r="O21" s="92"/>
      <c r="P21" s="92"/>
      <c r="Q21" s="92"/>
      <c r="R21" s="92"/>
      <c r="S21" s="92"/>
      <c r="T21" s="92"/>
      <c r="U21" s="92"/>
      <c r="V21" s="92"/>
      <c r="W21" s="92"/>
      <c r="X21" s="92"/>
      <c r="Y21" s="92"/>
      <c r="Z21" s="92"/>
      <c r="AA21" s="92"/>
    </row>
    <row r="22" ht="13.5" customHeight="1">
      <c r="A22" s="24"/>
      <c r="B22" s="52" t="s">
        <v>109</v>
      </c>
      <c r="C22" s="24"/>
      <c r="D22" s="24"/>
      <c r="E22" s="24"/>
      <c r="F22" s="24"/>
      <c r="G22" s="24"/>
      <c r="H22" s="24"/>
      <c r="I22" s="24"/>
      <c r="J22" s="24"/>
      <c r="K22" s="24"/>
      <c r="L22" s="24"/>
      <c r="M22" s="24"/>
      <c r="N22" s="24"/>
      <c r="O22" s="24"/>
      <c r="P22" s="24"/>
      <c r="Q22" s="24"/>
      <c r="R22" s="24"/>
      <c r="S22" s="24"/>
      <c r="T22" s="24"/>
      <c r="U22" s="24"/>
      <c r="V22" s="24"/>
      <c r="W22" s="24"/>
      <c r="X22" s="24"/>
      <c r="Y22" s="24"/>
      <c r="Z22" s="24"/>
      <c r="AA22" s="24"/>
    </row>
    <row r="23" ht="13.5" customHeight="1">
      <c r="A23" s="24"/>
      <c r="B23" s="52" t="s">
        <v>112</v>
      </c>
      <c r="C23" s="24"/>
      <c r="D23" s="105"/>
      <c r="E23" s="24"/>
      <c r="F23" s="24"/>
      <c r="G23" s="24"/>
      <c r="H23" s="24"/>
      <c r="I23" s="24"/>
      <c r="J23" s="24"/>
      <c r="K23" s="24"/>
      <c r="L23" s="24"/>
      <c r="M23" s="24"/>
      <c r="N23" s="24"/>
      <c r="O23" s="24"/>
      <c r="P23" s="24"/>
      <c r="Q23" s="24"/>
      <c r="R23" s="24"/>
      <c r="S23" s="24"/>
      <c r="T23" s="24"/>
      <c r="U23" s="24"/>
      <c r="V23" s="24"/>
      <c r="W23" s="24"/>
      <c r="X23" s="24"/>
      <c r="Y23" s="24"/>
      <c r="Z23" s="24"/>
      <c r="AA23" s="24"/>
    </row>
    <row r="24" ht="13.5" customHeight="1">
      <c r="A24" s="24"/>
      <c r="B24" s="52" t="s">
        <v>114</v>
      </c>
      <c r="C24" s="24"/>
      <c r="D24" s="24"/>
      <c r="E24" s="24"/>
      <c r="F24" s="24"/>
      <c r="G24" s="24"/>
      <c r="H24" s="24"/>
      <c r="I24" s="111" t="s">
        <v>115</v>
      </c>
      <c r="J24" s="52" t="s">
        <v>121</v>
      </c>
      <c r="K24" s="111" t="s">
        <v>122</v>
      </c>
      <c r="L24" s="24"/>
      <c r="M24" s="24"/>
      <c r="N24" s="24"/>
      <c r="O24" s="24"/>
      <c r="P24" s="24"/>
      <c r="Q24" s="24"/>
      <c r="R24" s="24"/>
      <c r="S24" s="24"/>
      <c r="T24" s="24"/>
      <c r="U24" s="24"/>
      <c r="V24" s="24"/>
      <c r="W24" s="24"/>
      <c r="X24" s="24"/>
      <c r="Y24" s="24"/>
      <c r="Z24" s="24"/>
      <c r="AA24" s="24"/>
    </row>
    <row r="2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row>
    <row r="26">
      <c r="A26" s="112"/>
      <c r="B26" s="113" t="s">
        <v>124</v>
      </c>
      <c r="C26" s="114"/>
      <c r="D26" s="115"/>
      <c r="E26" s="112"/>
      <c r="F26" s="112"/>
      <c r="G26" s="112"/>
      <c r="H26" s="112"/>
      <c r="I26" s="112"/>
      <c r="J26" s="112"/>
      <c r="K26" s="112"/>
      <c r="L26" s="24"/>
      <c r="M26" s="24"/>
      <c r="N26" s="24"/>
      <c r="O26" s="24"/>
      <c r="P26" s="24"/>
      <c r="Q26" s="24"/>
      <c r="R26" s="24"/>
      <c r="S26" s="24"/>
      <c r="T26" s="24"/>
      <c r="U26" s="24"/>
      <c r="V26" s="24"/>
      <c r="W26" s="24"/>
      <c r="X26" s="24"/>
      <c r="Y26" s="24"/>
      <c r="Z26" s="24"/>
      <c r="AA26" s="24"/>
    </row>
    <row r="27">
      <c r="A27" s="112"/>
      <c r="B27" s="112"/>
      <c r="C27" s="112"/>
      <c r="D27" s="112"/>
      <c r="E27" s="112"/>
      <c r="F27" s="112"/>
      <c r="G27" s="112"/>
      <c r="H27" s="112"/>
      <c r="I27" s="112"/>
      <c r="J27" s="112"/>
      <c r="K27" s="112"/>
      <c r="L27" s="24"/>
      <c r="M27" s="24"/>
      <c r="N27" s="24"/>
      <c r="O27" s="24"/>
      <c r="P27" s="24"/>
      <c r="Q27" s="24"/>
      <c r="R27" s="24"/>
      <c r="S27" s="24"/>
      <c r="T27" s="24"/>
      <c r="U27" s="24"/>
      <c r="V27" s="24"/>
      <c r="W27" s="24"/>
      <c r="X27" s="24"/>
      <c r="Y27" s="24"/>
      <c r="Z27" s="24"/>
      <c r="AA27" s="24"/>
    </row>
    <row r="28">
      <c r="A28" s="112"/>
      <c r="B28" s="112"/>
      <c r="C28" s="112"/>
      <c r="D28" s="112"/>
      <c r="E28" s="112"/>
      <c r="F28" s="112"/>
      <c r="G28" s="112"/>
      <c r="H28" s="112"/>
      <c r="I28" s="112"/>
      <c r="J28" s="112"/>
      <c r="K28" s="112"/>
      <c r="L28" s="24"/>
      <c r="M28" s="24"/>
      <c r="N28" s="24"/>
      <c r="O28" s="24"/>
      <c r="P28" s="24"/>
      <c r="Q28" s="24"/>
      <c r="R28" s="24"/>
      <c r="S28" s="24"/>
      <c r="T28" s="24"/>
      <c r="U28" s="24"/>
      <c r="V28" s="24"/>
      <c r="W28" s="24"/>
      <c r="X28" s="24"/>
      <c r="Y28" s="24"/>
      <c r="Z28" s="24"/>
      <c r="AA28" s="24"/>
    </row>
    <row r="29">
      <c r="A29" s="112"/>
      <c r="B29" s="112"/>
      <c r="C29" s="112"/>
      <c r="D29" s="112"/>
      <c r="E29" s="112"/>
      <c r="F29" s="112"/>
      <c r="G29" s="112"/>
      <c r="H29" s="112"/>
      <c r="I29" s="112"/>
      <c r="J29" s="112"/>
      <c r="K29" s="112"/>
      <c r="L29" s="24"/>
      <c r="M29" s="24"/>
      <c r="N29" s="24"/>
      <c r="O29" s="24"/>
      <c r="P29" s="24"/>
      <c r="Q29" s="24"/>
      <c r="R29" s="24"/>
      <c r="S29" s="24"/>
      <c r="T29" s="24"/>
      <c r="U29" s="24"/>
      <c r="V29" s="24"/>
      <c r="W29" s="24"/>
      <c r="X29" s="24"/>
      <c r="Y29" s="24"/>
      <c r="Z29" s="24"/>
      <c r="AA29" s="24"/>
    </row>
    <row r="30">
      <c r="A30" s="112"/>
      <c r="B30" s="112"/>
      <c r="C30" s="112"/>
      <c r="D30" s="112"/>
      <c r="E30" s="112"/>
      <c r="F30" s="112"/>
      <c r="G30" s="112"/>
      <c r="H30" s="112"/>
      <c r="I30" s="112"/>
      <c r="J30" s="112"/>
      <c r="K30" s="112"/>
      <c r="L30" s="24"/>
      <c r="M30" s="24"/>
      <c r="N30" s="24"/>
      <c r="O30" s="24"/>
      <c r="P30" s="24"/>
      <c r="Q30" s="24"/>
      <c r="R30" s="24"/>
      <c r="S30" s="24"/>
      <c r="T30" s="24"/>
      <c r="U30" s="24"/>
      <c r="V30" s="24"/>
      <c r="W30" s="24"/>
      <c r="X30" s="24"/>
      <c r="Y30" s="24"/>
      <c r="Z30" s="24"/>
      <c r="AA30" s="24"/>
    </row>
    <row r="31">
      <c r="A31" s="112"/>
      <c r="B31" s="112"/>
      <c r="C31" s="112"/>
      <c r="D31" s="112"/>
      <c r="E31" s="112"/>
      <c r="F31" s="112"/>
      <c r="G31" s="112"/>
      <c r="H31" s="112"/>
      <c r="I31" s="112"/>
      <c r="J31" s="112"/>
      <c r="K31" s="112"/>
      <c r="L31" s="24"/>
      <c r="M31" s="24"/>
      <c r="N31" s="24"/>
      <c r="O31" s="24"/>
      <c r="P31" s="24"/>
      <c r="Q31" s="24"/>
      <c r="R31" s="24"/>
      <c r="S31" s="24"/>
      <c r="T31" s="24"/>
      <c r="U31" s="24"/>
      <c r="V31" s="24"/>
      <c r="W31" s="24"/>
      <c r="X31" s="24"/>
      <c r="Y31" s="24"/>
      <c r="Z31" s="24"/>
      <c r="AA31" s="24"/>
    </row>
    <row r="32">
      <c r="A32" s="112"/>
      <c r="B32" s="112"/>
      <c r="C32" s="112"/>
      <c r="D32" s="112"/>
      <c r="E32" s="112"/>
      <c r="F32" s="112"/>
      <c r="G32" s="112"/>
      <c r="H32" s="112"/>
      <c r="I32" s="112"/>
      <c r="J32" s="112"/>
      <c r="K32" s="112"/>
      <c r="L32" s="24"/>
      <c r="M32" s="24"/>
      <c r="N32" s="24"/>
      <c r="O32" s="24"/>
      <c r="P32" s="24"/>
      <c r="Q32" s="24"/>
      <c r="R32" s="24"/>
      <c r="S32" s="24"/>
      <c r="T32" s="24"/>
      <c r="U32" s="24"/>
      <c r="V32" s="24"/>
      <c r="W32" s="24"/>
      <c r="X32" s="24"/>
      <c r="Y32" s="24"/>
      <c r="Z32" s="24"/>
      <c r="AA32" s="24"/>
    </row>
    <row r="33">
      <c r="A33" s="112"/>
      <c r="B33" s="112"/>
      <c r="C33" s="112"/>
      <c r="D33" s="112"/>
      <c r="E33" s="112"/>
      <c r="F33" s="112"/>
      <c r="G33" s="112"/>
      <c r="H33" s="112"/>
      <c r="I33" s="112"/>
      <c r="J33" s="112"/>
      <c r="K33" s="112"/>
      <c r="L33" s="24"/>
      <c r="M33" s="24"/>
      <c r="N33" s="24"/>
      <c r="O33" s="24"/>
      <c r="P33" s="24"/>
      <c r="Q33" s="24"/>
      <c r="R33" s="24"/>
      <c r="S33" s="24"/>
      <c r="T33" s="24"/>
      <c r="U33" s="24"/>
      <c r="V33" s="24"/>
      <c r="W33" s="24"/>
      <c r="X33" s="24"/>
      <c r="Y33" s="24"/>
      <c r="Z33" s="24"/>
      <c r="AA33" s="24"/>
    </row>
    <row r="34">
      <c r="A34" s="112"/>
      <c r="B34" s="112"/>
      <c r="C34" s="112"/>
      <c r="D34" s="112"/>
      <c r="E34" s="112"/>
      <c r="F34" s="112"/>
      <c r="G34" s="112"/>
      <c r="H34" s="112"/>
      <c r="I34" s="112"/>
      <c r="J34" s="112"/>
      <c r="K34" s="112"/>
      <c r="L34" s="24"/>
      <c r="M34" s="24"/>
      <c r="N34" s="24"/>
      <c r="O34" s="24"/>
      <c r="P34" s="24"/>
      <c r="Q34" s="24"/>
      <c r="R34" s="24"/>
      <c r="S34" s="24"/>
      <c r="T34" s="24"/>
      <c r="U34" s="24"/>
      <c r="V34" s="24"/>
      <c r="W34" s="24"/>
      <c r="X34" s="24"/>
      <c r="Y34" s="24"/>
      <c r="Z34" s="24"/>
      <c r="AA34" s="24"/>
    </row>
    <row r="35">
      <c r="A35" s="112"/>
      <c r="B35" s="112"/>
      <c r="C35" s="112"/>
      <c r="D35" s="112"/>
      <c r="E35" s="112"/>
      <c r="F35" s="112"/>
      <c r="G35" s="112"/>
      <c r="H35" s="112"/>
      <c r="I35" s="112"/>
      <c r="J35" s="112"/>
      <c r="K35" s="112"/>
      <c r="L35" s="24"/>
      <c r="M35" s="24"/>
      <c r="N35" s="24"/>
      <c r="O35" s="24"/>
      <c r="P35" s="24"/>
      <c r="Q35" s="24"/>
      <c r="R35" s="24"/>
      <c r="S35" s="24"/>
      <c r="T35" s="24"/>
      <c r="U35" s="24"/>
      <c r="V35" s="24"/>
      <c r="W35" s="24"/>
      <c r="X35" s="24"/>
      <c r="Y35" s="24"/>
      <c r="Z35" s="24"/>
      <c r="AA35" s="24"/>
    </row>
    <row r="36">
      <c r="A36" s="112"/>
      <c r="B36" s="112"/>
      <c r="C36" s="112"/>
      <c r="D36" s="112"/>
      <c r="E36" s="112"/>
      <c r="F36" s="112"/>
      <c r="G36" s="112"/>
      <c r="H36" s="112"/>
      <c r="I36" s="112"/>
      <c r="J36" s="112"/>
      <c r="K36" s="112"/>
      <c r="L36" s="24"/>
      <c r="M36" s="24"/>
      <c r="N36" s="24"/>
      <c r="O36" s="24"/>
      <c r="P36" s="24"/>
      <c r="Q36" s="24"/>
      <c r="R36" s="24"/>
      <c r="S36" s="24"/>
      <c r="T36" s="24"/>
      <c r="U36" s="24"/>
      <c r="V36" s="24"/>
      <c r="W36" s="24"/>
      <c r="X36" s="24"/>
      <c r="Y36" s="24"/>
      <c r="Z36" s="24"/>
      <c r="AA36" s="24"/>
    </row>
    <row r="37">
      <c r="A37" s="112"/>
      <c r="B37" s="112"/>
      <c r="C37" s="112"/>
      <c r="D37" s="112"/>
      <c r="E37" s="112"/>
      <c r="F37" s="112"/>
      <c r="G37" s="112"/>
      <c r="H37" s="112"/>
      <c r="I37" s="112"/>
      <c r="J37" s="112"/>
      <c r="K37" s="112"/>
      <c r="L37" s="24"/>
      <c r="M37" s="24"/>
      <c r="N37" s="24"/>
      <c r="O37" s="24"/>
      <c r="P37" s="24"/>
      <c r="Q37" s="24"/>
      <c r="R37" s="24"/>
      <c r="S37" s="24"/>
      <c r="T37" s="24"/>
      <c r="U37" s="24"/>
      <c r="V37" s="24"/>
      <c r="W37" s="24"/>
      <c r="X37" s="24"/>
      <c r="Y37" s="24"/>
      <c r="Z37" s="24"/>
      <c r="AA37" s="24"/>
    </row>
    <row r="38">
      <c r="A38" s="112"/>
      <c r="B38" s="112"/>
      <c r="C38" s="112"/>
      <c r="D38" s="112"/>
      <c r="E38" s="112"/>
      <c r="F38" s="112"/>
      <c r="G38" s="112"/>
      <c r="H38" s="112"/>
      <c r="I38" s="112"/>
      <c r="J38" s="112"/>
      <c r="K38" s="112"/>
      <c r="L38" s="24"/>
      <c r="M38" s="24"/>
      <c r="N38" s="24"/>
      <c r="O38" s="24"/>
      <c r="P38" s="24"/>
      <c r="Q38" s="24"/>
      <c r="R38" s="24"/>
      <c r="S38" s="24"/>
      <c r="T38" s="24"/>
      <c r="U38" s="24"/>
      <c r="V38" s="24"/>
      <c r="W38" s="24"/>
      <c r="X38" s="24"/>
      <c r="Y38" s="24"/>
      <c r="Z38" s="24"/>
      <c r="AA38" s="24"/>
    </row>
    <row r="39">
      <c r="A39" s="112"/>
      <c r="B39" s="112"/>
      <c r="C39" s="112"/>
      <c r="D39" s="112"/>
      <c r="E39" s="112"/>
      <c r="F39" s="112"/>
      <c r="G39" s="112"/>
      <c r="H39" s="112"/>
      <c r="I39" s="112"/>
      <c r="J39" s="112"/>
      <c r="K39" s="112"/>
      <c r="L39" s="24"/>
      <c r="M39" s="24"/>
      <c r="N39" s="24"/>
      <c r="O39" s="24"/>
      <c r="P39" s="24"/>
      <c r="Q39" s="24"/>
      <c r="R39" s="24"/>
      <c r="S39" s="24"/>
      <c r="T39" s="24"/>
      <c r="U39" s="24"/>
      <c r="V39" s="24"/>
      <c r="W39" s="24"/>
      <c r="X39" s="24"/>
      <c r="Y39" s="24"/>
      <c r="Z39" s="24"/>
      <c r="AA39" s="24"/>
    </row>
    <row r="40">
      <c r="A40" s="112"/>
      <c r="B40" s="112"/>
      <c r="C40" s="112"/>
      <c r="D40" s="112"/>
      <c r="E40" s="112"/>
      <c r="F40" s="112"/>
      <c r="G40" s="112"/>
      <c r="H40" s="112"/>
      <c r="I40" s="112"/>
      <c r="J40" s="112"/>
      <c r="K40" s="112"/>
      <c r="L40" s="24"/>
      <c r="M40" s="24"/>
      <c r="N40" s="24"/>
      <c r="O40" s="24"/>
      <c r="P40" s="24"/>
      <c r="Q40" s="24"/>
      <c r="R40" s="24"/>
      <c r="S40" s="24"/>
      <c r="T40" s="24"/>
      <c r="U40" s="24"/>
      <c r="V40" s="24"/>
      <c r="W40" s="24"/>
      <c r="X40" s="24"/>
      <c r="Y40" s="24"/>
      <c r="Z40" s="24"/>
      <c r="AA40" s="24"/>
    </row>
    <row r="41">
      <c r="A41" s="112"/>
      <c r="B41" s="112"/>
      <c r="C41" s="112"/>
      <c r="D41" s="112"/>
      <c r="E41" s="112"/>
      <c r="F41" s="112"/>
      <c r="G41" s="112"/>
      <c r="H41" s="112"/>
      <c r="I41" s="112"/>
      <c r="J41" s="112"/>
      <c r="K41" s="112"/>
      <c r="L41" s="24"/>
      <c r="M41" s="24"/>
      <c r="N41" s="24"/>
      <c r="O41" s="24"/>
      <c r="P41" s="24"/>
      <c r="Q41" s="24"/>
      <c r="R41" s="24"/>
      <c r="S41" s="24"/>
      <c r="T41" s="24"/>
      <c r="U41" s="24"/>
      <c r="V41" s="24"/>
      <c r="W41" s="24"/>
      <c r="X41" s="24"/>
      <c r="Y41" s="24"/>
      <c r="Z41" s="24"/>
      <c r="AA41" s="24"/>
    </row>
    <row r="42">
      <c r="A42" s="112"/>
      <c r="B42" s="112"/>
      <c r="C42" s="112"/>
      <c r="D42" s="112"/>
      <c r="E42" s="112"/>
      <c r="F42" s="112"/>
      <c r="G42" s="112"/>
      <c r="H42" s="112"/>
      <c r="I42" s="112"/>
      <c r="J42" s="112"/>
      <c r="K42" s="112"/>
      <c r="L42" s="24"/>
      <c r="M42" s="24"/>
      <c r="N42" s="24"/>
      <c r="O42" s="24"/>
      <c r="P42" s="24"/>
      <c r="Q42" s="24"/>
      <c r="R42" s="24"/>
      <c r="S42" s="24"/>
      <c r="T42" s="24"/>
      <c r="U42" s="24"/>
      <c r="V42" s="24"/>
      <c r="W42" s="24"/>
      <c r="X42" s="24"/>
      <c r="Y42" s="24"/>
      <c r="Z42" s="24"/>
      <c r="AA42" s="24"/>
    </row>
    <row r="43">
      <c r="A43" s="112"/>
      <c r="B43" s="112"/>
      <c r="C43" s="112"/>
      <c r="D43" s="112"/>
      <c r="E43" s="112"/>
      <c r="F43" s="112"/>
      <c r="G43" s="112"/>
      <c r="H43" s="112"/>
      <c r="I43" s="112"/>
      <c r="J43" s="112"/>
      <c r="K43" s="112"/>
      <c r="L43" s="24"/>
      <c r="M43" s="24"/>
      <c r="N43" s="24"/>
      <c r="O43" s="24"/>
      <c r="P43" s="24"/>
      <c r="Q43" s="24"/>
      <c r="R43" s="24"/>
      <c r="S43" s="24"/>
      <c r="T43" s="24"/>
      <c r="U43" s="24"/>
      <c r="V43" s="24"/>
      <c r="W43" s="24"/>
      <c r="X43" s="24"/>
      <c r="Y43" s="24"/>
      <c r="Z43" s="24"/>
      <c r="AA43" s="24"/>
    </row>
    <row r="44">
      <c r="A44" s="112"/>
      <c r="B44" s="112"/>
      <c r="C44" s="112"/>
      <c r="D44" s="112"/>
      <c r="E44" s="112"/>
      <c r="F44" s="112"/>
      <c r="G44" s="112"/>
      <c r="H44" s="112"/>
      <c r="I44" s="112"/>
      <c r="J44" s="112"/>
      <c r="K44" s="112"/>
      <c r="L44" s="24"/>
      <c r="M44" s="24"/>
      <c r="N44" s="24"/>
      <c r="O44" s="24"/>
      <c r="P44" s="24"/>
      <c r="Q44" s="24"/>
      <c r="R44" s="24"/>
      <c r="S44" s="24"/>
      <c r="T44" s="24"/>
      <c r="U44" s="24"/>
      <c r="V44" s="24"/>
      <c r="W44" s="24"/>
      <c r="X44" s="24"/>
      <c r="Y44" s="24"/>
      <c r="Z44" s="24"/>
      <c r="AA44" s="24"/>
    </row>
    <row r="45">
      <c r="A45" s="112"/>
      <c r="B45" s="112"/>
      <c r="C45" s="112"/>
      <c r="D45" s="112"/>
      <c r="E45" s="112"/>
      <c r="F45" s="112"/>
      <c r="G45" s="112"/>
      <c r="H45" s="112"/>
      <c r="I45" s="112"/>
      <c r="J45" s="112"/>
      <c r="K45" s="112"/>
      <c r="L45" s="24"/>
      <c r="M45" s="24"/>
      <c r="N45" s="24"/>
      <c r="O45" s="24"/>
      <c r="P45" s="24"/>
      <c r="Q45" s="24"/>
      <c r="R45" s="24"/>
      <c r="S45" s="24"/>
      <c r="T45" s="24"/>
      <c r="U45" s="24"/>
      <c r="V45" s="24"/>
      <c r="W45" s="24"/>
      <c r="X45" s="24"/>
      <c r="Y45" s="24"/>
      <c r="Z45" s="24"/>
      <c r="AA45" s="24"/>
    </row>
    <row r="46">
      <c r="A46" s="112"/>
      <c r="B46" s="112"/>
      <c r="C46" s="112"/>
      <c r="D46" s="112"/>
      <c r="E46" s="112"/>
      <c r="F46" s="112"/>
      <c r="G46" s="112"/>
      <c r="H46" s="112"/>
      <c r="I46" s="112"/>
      <c r="J46" s="112"/>
      <c r="K46" s="112"/>
      <c r="L46" s="24"/>
      <c r="M46" s="24"/>
      <c r="N46" s="24"/>
      <c r="O46" s="24"/>
      <c r="P46" s="24"/>
      <c r="Q46" s="24"/>
      <c r="R46" s="24"/>
      <c r="S46" s="24"/>
      <c r="T46" s="24"/>
      <c r="U46" s="24"/>
      <c r="V46" s="24"/>
      <c r="W46" s="24"/>
      <c r="X46" s="24"/>
      <c r="Y46" s="24"/>
      <c r="Z46" s="24"/>
      <c r="AA46" s="24"/>
    </row>
    <row r="47">
      <c r="A47" s="112"/>
      <c r="B47" s="112"/>
      <c r="C47" s="112"/>
      <c r="D47" s="112"/>
      <c r="E47" s="112"/>
      <c r="F47" s="112"/>
      <c r="G47" s="112"/>
      <c r="H47" s="112"/>
      <c r="I47" s="112"/>
      <c r="J47" s="112"/>
      <c r="K47" s="112"/>
      <c r="L47" s="24"/>
      <c r="M47" s="24"/>
      <c r="N47" s="24"/>
      <c r="O47" s="24"/>
      <c r="P47" s="24"/>
      <c r="Q47" s="24"/>
      <c r="R47" s="24"/>
      <c r="S47" s="24"/>
      <c r="T47" s="24"/>
      <c r="U47" s="24"/>
      <c r="V47" s="24"/>
      <c r="W47" s="24"/>
      <c r="X47" s="24"/>
      <c r="Y47" s="24"/>
      <c r="Z47" s="24"/>
      <c r="AA47" s="24"/>
    </row>
    <row r="48">
      <c r="A48" s="112"/>
      <c r="B48" s="112"/>
      <c r="C48" s="112"/>
      <c r="D48" s="112"/>
      <c r="E48" s="112"/>
      <c r="F48" s="112"/>
      <c r="G48" s="112"/>
      <c r="H48" s="112"/>
      <c r="I48" s="112"/>
      <c r="J48" s="112"/>
      <c r="K48" s="112"/>
      <c r="L48" s="24"/>
      <c r="M48" s="24"/>
      <c r="N48" s="24"/>
      <c r="O48" s="24"/>
      <c r="P48" s="24"/>
      <c r="Q48" s="24"/>
      <c r="R48" s="24"/>
      <c r="S48" s="24"/>
      <c r="T48" s="24"/>
      <c r="U48" s="24"/>
      <c r="V48" s="24"/>
      <c r="W48" s="24"/>
      <c r="X48" s="24"/>
      <c r="Y48" s="24"/>
      <c r="Z48" s="24"/>
      <c r="AA48" s="24"/>
    </row>
    <row r="49">
      <c r="A49" s="112"/>
      <c r="B49" s="112"/>
      <c r="C49" s="112"/>
      <c r="D49" s="112"/>
      <c r="E49" s="112"/>
      <c r="F49" s="112"/>
      <c r="G49" s="112"/>
      <c r="H49" s="112"/>
      <c r="I49" s="112"/>
      <c r="J49" s="112"/>
      <c r="K49" s="112"/>
      <c r="L49" s="24"/>
      <c r="M49" s="24"/>
      <c r="N49" s="24"/>
      <c r="O49" s="24"/>
      <c r="P49" s="24"/>
      <c r="Q49" s="24"/>
      <c r="R49" s="24"/>
      <c r="S49" s="24"/>
      <c r="T49" s="24"/>
      <c r="U49" s="24"/>
      <c r="V49" s="24"/>
      <c r="W49" s="24"/>
      <c r="X49" s="24"/>
      <c r="Y49" s="24"/>
      <c r="Z49" s="24"/>
      <c r="AA49" s="24"/>
    </row>
    <row r="50">
      <c r="A50" s="112"/>
      <c r="B50" s="112"/>
      <c r="C50" s="112"/>
      <c r="D50" s="112"/>
      <c r="E50" s="112"/>
      <c r="F50" s="112"/>
      <c r="G50" s="112"/>
      <c r="H50" s="112"/>
      <c r="I50" s="112"/>
      <c r="J50" s="112"/>
      <c r="K50" s="112"/>
      <c r="L50" s="24"/>
      <c r="M50" s="24"/>
      <c r="N50" s="24"/>
      <c r="O50" s="24"/>
      <c r="P50" s="24"/>
      <c r="Q50" s="24"/>
      <c r="R50" s="24"/>
      <c r="S50" s="24"/>
      <c r="T50" s="24"/>
      <c r="U50" s="24"/>
      <c r="V50" s="24"/>
      <c r="W50" s="24"/>
      <c r="X50" s="24"/>
      <c r="Y50" s="24"/>
      <c r="Z50" s="24"/>
      <c r="AA50" s="24"/>
    </row>
    <row r="51">
      <c r="A51" s="112"/>
      <c r="B51" s="112"/>
      <c r="C51" s="112"/>
      <c r="D51" s="112"/>
      <c r="E51" s="112"/>
      <c r="F51" s="112"/>
      <c r="G51" s="112"/>
      <c r="H51" s="112"/>
      <c r="I51" s="112"/>
      <c r="J51" s="112"/>
      <c r="K51" s="112"/>
      <c r="L51" s="24"/>
      <c r="M51" s="24"/>
      <c r="N51" s="24"/>
      <c r="O51" s="24"/>
      <c r="P51" s="24"/>
      <c r="Q51" s="24"/>
      <c r="R51" s="24"/>
      <c r="S51" s="24"/>
      <c r="T51" s="24"/>
      <c r="U51" s="24"/>
      <c r="V51" s="24"/>
      <c r="W51" s="24"/>
      <c r="X51" s="24"/>
      <c r="Y51" s="24"/>
      <c r="Z51" s="24"/>
      <c r="AA51" s="24"/>
    </row>
    <row r="52">
      <c r="A52" s="112"/>
      <c r="B52" s="112"/>
      <c r="C52" s="112"/>
      <c r="D52" s="112"/>
      <c r="E52" s="112"/>
      <c r="F52" s="112"/>
      <c r="G52" s="112"/>
      <c r="H52" s="112"/>
      <c r="I52" s="112"/>
      <c r="J52" s="112"/>
      <c r="K52" s="112"/>
      <c r="L52" s="24"/>
      <c r="M52" s="24"/>
      <c r="N52" s="24"/>
      <c r="O52" s="24"/>
      <c r="P52" s="24"/>
      <c r="Q52" s="24"/>
      <c r="R52" s="24"/>
      <c r="S52" s="24"/>
      <c r="T52" s="24"/>
      <c r="U52" s="24"/>
      <c r="V52" s="24"/>
      <c r="W52" s="24"/>
      <c r="X52" s="24"/>
      <c r="Y52" s="24"/>
      <c r="Z52" s="24"/>
      <c r="AA52" s="24"/>
    </row>
    <row r="53">
      <c r="A53" s="112"/>
      <c r="B53" s="112"/>
      <c r="C53" s="112"/>
      <c r="D53" s="112"/>
      <c r="E53" s="112"/>
      <c r="F53" s="112"/>
      <c r="G53" s="112"/>
      <c r="H53" s="112"/>
      <c r="I53" s="112"/>
      <c r="J53" s="112"/>
      <c r="K53" s="112"/>
      <c r="L53" s="24"/>
      <c r="M53" s="24"/>
      <c r="N53" s="24"/>
      <c r="O53" s="24"/>
      <c r="P53" s="24"/>
      <c r="Q53" s="24"/>
      <c r="R53" s="24"/>
      <c r="S53" s="24"/>
      <c r="T53" s="24"/>
      <c r="U53" s="24"/>
      <c r="V53" s="24"/>
      <c r="W53" s="24"/>
      <c r="X53" s="24"/>
      <c r="Y53" s="24"/>
      <c r="Z53" s="24"/>
      <c r="AA53" s="24"/>
    </row>
    <row r="54">
      <c r="A54" s="112"/>
      <c r="B54" s="112"/>
      <c r="C54" s="112"/>
      <c r="D54" s="112"/>
      <c r="E54" s="112"/>
      <c r="F54" s="112"/>
      <c r="G54" s="112"/>
      <c r="H54" s="112"/>
      <c r="I54" s="112"/>
      <c r="J54" s="112"/>
      <c r="K54" s="112"/>
      <c r="L54" s="24"/>
      <c r="M54" s="24"/>
      <c r="N54" s="24"/>
      <c r="O54" s="24"/>
      <c r="P54" s="24"/>
      <c r="Q54" s="24"/>
      <c r="R54" s="24"/>
      <c r="S54" s="24"/>
      <c r="T54" s="24"/>
      <c r="U54" s="24"/>
      <c r="V54" s="24"/>
      <c r="W54" s="24"/>
      <c r="X54" s="24"/>
      <c r="Y54" s="24"/>
      <c r="Z54" s="24"/>
      <c r="AA54" s="24"/>
    </row>
    <row r="55">
      <c r="A55" s="112"/>
      <c r="B55" s="112"/>
      <c r="C55" s="112"/>
      <c r="D55" s="112"/>
      <c r="E55" s="112"/>
      <c r="F55" s="112"/>
      <c r="G55" s="112"/>
      <c r="H55" s="112"/>
      <c r="I55" s="112"/>
      <c r="J55" s="112"/>
      <c r="K55" s="112"/>
      <c r="L55" s="24"/>
      <c r="M55" s="24"/>
      <c r="N55" s="24"/>
      <c r="O55" s="24"/>
      <c r="P55" s="24"/>
      <c r="Q55" s="24"/>
      <c r="R55" s="24"/>
      <c r="S55" s="24"/>
      <c r="T55" s="24"/>
      <c r="U55" s="24"/>
      <c r="V55" s="24"/>
      <c r="W55" s="24"/>
      <c r="X55" s="24"/>
      <c r="Y55" s="24"/>
      <c r="Z55" s="24"/>
      <c r="AA55" s="24"/>
    </row>
    <row r="56">
      <c r="A56" s="24"/>
      <c r="B56" s="113" t="s">
        <v>144</v>
      </c>
      <c r="C56" s="114"/>
      <c r="D56" s="115"/>
      <c r="E56" s="24"/>
      <c r="F56" s="24"/>
      <c r="G56" s="24"/>
      <c r="H56" s="24"/>
      <c r="I56" s="24"/>
      <c r="J56" s="24"/>
      <c r="K56" s="24"/>
      <c r="L56" s="24"/>
      <c r="M56" s="24"/>
      <c r="N56" s="24"/>
      <c r="O56" s="24"/>
      <c r="P56" s="24"/>
      <c r="Q56" s="24"/>
      <c r="R56" s="24"/>
      <c r="S56" s="24"/>
      <c r="T56" s="24"/>
      <c r="U56" s="24"/>
      <c r="V56" s="24"/>
      <c r="W56" s="24"/>
      <c r="X56" s="24"/>
      <c r="Y56" s="24"/>
      <c r="Z56" s="24"/>
      <c r="AA56" s="24"/>
    </row>
    <row r="57">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row>
    <row r="58">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row>
    <row r="59">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row>
    <row r="60">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row>
    <row r="6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row>
    <row r="6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row>
    <row r="63">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row>
    <row r="64">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row>
    <row r="6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row>
    <row r="66">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row>
    <row r="67">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row>
    <row r="68">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row>
    <row r="69">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row>
    <row r="70">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row>
    <row r="7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row>
    <row r="7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row>
    <row r="73">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row>
    <row r="74">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row>
    <row r="7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row>
    <row r="76">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row>
    <row r="77">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row>
    <row r="78">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row>
    <row r="79">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row>
    <row r="80">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row>
    <row r="8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row>
    <row r="8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row>
    <row r="83">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row>
    <row r="84">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row>
    <row r="8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row>
    <row r="86">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row>
    <row r="87">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row>
    <row r="88">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row>
    <row r="89">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row>
    <row r="90">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row>
    <row r="9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row>
    <row r="9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row>
    <row r="93">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row>
    <row r="94">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row>
    <row r="9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row>
    <row r="96">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row>
    <row r="97">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row>
    <row r="98">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row>
    <row r="99">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row>
    <row r="100">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row>
    <row r="10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row>
    <row r="1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row>
    <row r="103">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row>
    <row r="104">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row>
    <row r="10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row>
    <row r="106">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row>
    <row r="107">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row>
    <row r="108">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row>
    <row r="109">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row>
    <row r="110">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row>
    <row r="11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row>
    <row r="11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row>
    <row r="113">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row>
    <row r="114">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row>
    <row r="11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row>
    <row r="116">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row>
    <row r="117">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row>
    <row r="118">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row>
    <row r="119">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row>
    <row r="120">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row>
    <row r="12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row>
    <row r="12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row>
    <row r="123">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row>
    <row r="124">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row>
    <row r="1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row>
    <row r="126">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row>
    <row r="127">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row>
    <row r="128">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row>
    <row r="129">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row>
    <row r="130">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row>
    <row r="13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row>
    <row r="13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row>
    <row r="133">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row>
    <row r="134">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row>
    <row r="13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row>
    <row r="136">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row>
    <row r="137">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row>
    <row r="138">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row>
    <row r="139">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row>
    <row r="140">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row>
    <row r="14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row>
    <row r="14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row>
    <row r="143">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row>
    <row r="144">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row>
    <row r="14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row>
    <row r="146">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row>
    <row r="147">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row>
    <row r="148">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row>
    <row r="149">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row>
    <row r="150">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row>
    <row r="15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row>
    <row r="15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row>
    <row r="153">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row>
    <row r="154">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row>
    <row r="15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row>
    <row r="156">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row>
    <row r="157">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row>
    <row r="158">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row>
    <row r="159">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row>
    <row r="160">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row>
    <row r="16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row>
    <row r="16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row>
    <row r="163">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row>
    <row r="164">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row>
    <row r="16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row>
    <row r="166">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row>
    <row r="167">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row>
    <row r="168">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row>
    <row r="169">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row>
    <row r="170">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row>
    <row r="17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row>
    <row r="17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row>
    <row r="173">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row>
    <row r="174">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row>
    <row r="17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row>
    <row r="176">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row>
    <row r="177">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row>
    <row r="178">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row>
    <row r="179">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row>
    <row r="180">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row>
    <row r="18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row>
    <row r="18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row>
    <row r="183">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row>
    <row r="184">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row>
    <row r="18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row>
    <row r="186">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row>
    <row r="187">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row>
    <row r="188">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row>
    <row r="189">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row>
    <row r="190">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row>
    <row r="19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row>
    <row r="19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row>
    <row r="193">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row>
    <row r="194">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row>
    <row r="19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row>
    <row r="196">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row>
    <row r="197">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row>
    <row r="198">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row>
    <row r="199">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row>
    <row r="200">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row>
    <row r="20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row>
    <row r="2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row>
    <row r="203">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row>
    <row r="204">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row>
    <row r="20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row>
    <row r="206">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row>
    <row r="207">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row>
    <row r="208">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row>
    <row r="209">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row>
    <row r="210">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row>
    <row r="21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row>
    <row r="21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row>
    <row r="213">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row>
    <row r="214">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row>
    <row r="21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row>
    <row r="216">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row>
    <row r="217">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row>
    <row r="218">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row>
    <row r="219">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row>
    <row r="220">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row>
    <row r="22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row>
    <row r="22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row>
    <row r="223">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row>
    <row r="224">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row>
    <row r="22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row>
    <row r="226">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row>
    <row r="227">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row>
    <row r="228">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row>
    <row r="229">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row>
    <row r="230">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row>
    <row r="23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row>
    <row r="23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row>
    <row r="233">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row>
    <row r="234">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row>
    <row r="23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row>
    <row r="236">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row>
    <row r="237">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row>
    <row r="238">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row>
    <row r="239">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row>
    <row r="240">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row>
    <row r="24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row>
    <row r="24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row>
    <row r="243">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row>
    <row r="244">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row>
    <row r="24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row>
    <row r="246">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row>
    <row r="247">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row>
    <row r="248">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row>
    <row r="249">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row>
    <row r="250">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row>
    <row r="25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row>
    <row r="25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row>
    <row r="253">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row>
    <row r="254">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row>
    <row r="25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row>
    <row r="256">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row>
    <row r="257">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row>
    <row r="258">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row>
    <row r="259">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row>
    <row r="260">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row>
    <row r="26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row>
    <row r="26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row>
    <row r="263">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row>
    <row r="264">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row>
    <row r="26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row>
    <row r="266">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row>
    <row r="267">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row>
    <row r="268">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row>
    <row r="269">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row>
    <row r="270">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row>
    <row r="27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row>
    <row r="27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row>
    <row r="273">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row>
    <row r="274">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row>
    <row r="27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row>
    <row r="276">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row>
    <row r="277">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row>
    <row r="278">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row>
    <row r="279">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row>
    <row r="280">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row>
    <row r="28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row>
    <row r="28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row>
    <row r="283">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row>
    <row r="284">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row>
    <row r="28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row>
    <row r="286">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row>
    <row r="287">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row>
    <row r="288">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row>
    <row r="289">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row>
    <row r="290">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row>
    <row r="29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row>
    <row r="29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row>
    <row r="293">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row>
    <row r="294">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row>
    <row r="29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row>
    <row r="296">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row>
    <row r="297">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row>
    <row r="298">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row>
    <row r="299">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row>
    <row r="300">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row>
    <row r="30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row>
    <row r="3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row>
    <row r="303">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row>
    <row r="304">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row>
    <row r="30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row>
    <row r="306">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row>
    <row r="307">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row>
    <row r="308">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row>
    <row r="309">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row>
    <row r="310">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row>
    <row r="31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row>
    <row r="31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row>
    <row r="313">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row>
    <row r="314">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row>
    <row r="31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row>
    <row r="316">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row>
    <row r="317">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row>
    <row r="318">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row>
    <row r="319">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row>
    <row r="320">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row>
    <row r="32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row>
    <row r="32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row>
    <row r="323">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row>
    <row r="324">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row>
    <row r="32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row>
    <row r="326">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row>
    <row r="327">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row>
    <row r="328">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row>
    <row r="329">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row>
    <row r="330">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row>
    <row r="33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row>
    <row r="33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row>
    <row r="333">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row>
    <row r="334">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row>
    <row r="335">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row>
    <row r="336">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row>
    <row r="337">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row>
    <row r="338">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row>
    <row r="339">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row>
    <row r="340">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row>
    <row r="34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row>
    <row r="34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row>
    <row r="343">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row>
    <row r="344">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row>
    <row r="345">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row>
    <row r="346">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row>
    <row r="347">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row>
    <row r="348">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row>
    <row r="349">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row>
    <row r="350">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row>
    <row r="35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row>
    <row r="35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row>
    <row r="353">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row>
    <row r="354">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row>
    <row r="355">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row>
    <row r="356">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row>
    <row r="357">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row>
    <row r="358">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row>
    <row r="359">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row>
    <row r="360">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row>
    <row r="36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row>
    <row r="36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row>
    <row r="363">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row>
    <row r="364">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row>
    <row r="365">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row>
    <row r="366">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row>
    <row r="367">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row>
    <row r="368">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row>
    <row r="369">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row>
    <row r="370">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row>
    <row r="37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row>
    <row r="37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row>
    <row r="373">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row>
    <row r="374">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row>
    <row r="375">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row>
    <row r="376">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row>
    <row r="377">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row>
    <row r="378">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row>
    <row r="379">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row>
    <row r="380">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row>
    <row r="38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row>
    <row r="38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row>
    <row r="383">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row>
    <row r="384">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row>
    <row r="385">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row>
    <row r="386">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row>
    <row r="387">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row>
    <row r="388">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row>
    <row r="389">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row>
    <row r="390">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row>
    <row r="39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row>
    <row r="39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row>
    <row r="393">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row>
    <row r="394">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row>
    <row r="395">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row>
    <row r="396">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row>
    <row r="397">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row>
    <row r="398">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row>
    <row r="399">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row>
    <row r="400">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row>
    <row r="40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row>
    <row r="4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row>
    <row r="403">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row>
    <row r="404">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row>
    <row r="405">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row>
    <row r="406">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row>
    <row r="407">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row>
    <row r="408">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row>
    <row r="409">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row>
    <row r="410">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row>
    <row r="41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row>
    <row r="41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row>
    <row r="413">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row>
    <row r="414">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row>
    <row r="41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row>
    <row r="416">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row>
    <row r="417">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row>
    <row r="418">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row>
    <row r="419">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row>
    <row r="420">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row>
    <row r="42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row>
    <row r="42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row>
    <row r="423">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row>
    <row r="424">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row>
    <row r="425">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row>
    <row r="426">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row>
    <row r="427">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row>
    <row r="428">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row>
    <row r="429">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row>
    <row r="430">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row>
    <row r="43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row>
    <row r="43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row>
    <row r="433">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row>
    <row r="434">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row>
    <row r="435">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row>
    <row r="436">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row>
    <row r="437">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row>
    <row r="438">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row>
    <row r="439">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row>
    <row r="440">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row>
    <row r="44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row>
    <row r="44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row>
    <row r="443">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row>
    <row r="444">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row>
    <row r="445">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row>
    <row r="446">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row>
    <row r="447">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row>
    <row r="448">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row>
    <row r="449">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row>
    <row r="450">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row>
    <row r="45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row>
    <row r="45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row>
    <row r="453">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row>
    <row r="454">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row>
    <row r="455">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row>
    <row r="456">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row>
    <row r="457">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row>
    <row r="458">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row>
    <row r="459">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row>
    <row r="460">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row>
    <row r="46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row>
    <row r="46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row>
    <row r="463">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row>
    <row r="464">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row>
    <row r="465">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row>
    <row r="466">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row>
    <row r="467">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row>
    <row r="468">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row>
    <row r="469">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row>
    <row r="470">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row>
    <row r="47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row>
    <row r="47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row>
    <row r="473">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row>
    <row r="474">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row>
    <row r="475">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row>
    <row r="476">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row>
    <row r="477">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row>
    <row r="478">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row>
    <row r="479">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row>
    <row r="480">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row>
    <row r="48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row>
    <row r="48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row>
    <row r="483">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row>
    <row r="484">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row>
    <row r="485">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row>
    <row r="486">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row>
    <row r="487">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row>
    <row r="488">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row>
    <row r="489">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row>
    <row r="490">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row>
    <row r="49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row>
    <row r="49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row>
    <row r="493">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row>
    <row r="494">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row>
    <row r="495">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row>
    <row r="496">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row>
    <row r="497">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row>
    <row r="498">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row>
    <row r="499">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row>
    <row r="500">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row>
    <row r="50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row>
    <row r="5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row>
    <row r="503">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row>
    <row r="504">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row>
    <row r="505">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row>
    <row r="506">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row>
    <row r="507">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row>
    <row r="508">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row>
    <row r="509">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row>
    <row r="510">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row>
    <row r="51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row>
    <row r="51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row>
    <row r="513">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row>
    <row r="514">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row>
    <row r="515">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row>
    <row r="516">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row>
    <row r="517">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row>
    <row r="518">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row>
    <row r="519">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row>
    <row r="520">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row>
    <row r="52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row>
    <row r="52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row>
    <row r="523">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row>
    <row r="524">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row>
    <row r="525">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row>
    <row r="526">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row>
    <row r="527">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row>
    <row r="528">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row>
    <row r="529">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row>
    <row r="530">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row>
    <row r="53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row>
    <row r="53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row>
    <row r="533">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row>
    <row r="534">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row>
    <row r="535">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row>
    <row r="536">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row>
    <row r="537">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row>
    <row r="538">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row>
    <row r="539">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row>
    <row r="540">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row>
    <row r="54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row>
    <row r="54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row>
    <row r="543">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row>
    <row r="544">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row>
    <row r="54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row>
    <row r="546">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row>
    <row r="547">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row>
    <row r="548">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row>
    <row r="549">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row>
    <row r="550">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row>
    <row r="55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row>
    <row r="55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row>
    <row r="553">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row>
    <row r="554">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row>
    <row r="555">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row>
    <row r="556">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row>
    <row r="557">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row>
    <row r="558">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row>
    <row r="559">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row>
    <row r="560">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row>
    <row r="56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row>
    <row r="56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row>
    <row r="563">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row>
    <row r="564">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row>
    <row r="565">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row>
    <row r="566">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row>
    <row r="567">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row>
    <row r="568">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row>
    <row r="569">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row>
    <row r="570">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row>
    <row r="57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row>
    <row r="57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row>
    <row r="573">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row>
    <row r="574">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row>
    <row r="575">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row>
    <row r="576">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row>
    <row r="577">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row>
    <row r="578">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row>
    <row r="579">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row>
    <row r="580">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row>
    <row r="58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row>
    <row r="58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row>
    <row r="583">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row>
    <row r="584">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row>
    <row r="585">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row>
    <row r="586">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row>
    <row r="587">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row>
    <row r="588">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row>
    <row r="589">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row>
    <row r="590">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row>
    <row r="59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row>
    <row r="59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row>
    <row r="593">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row>
    <row r="594">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row>
    <row r="595">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row>
    <row r="596">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row>
    <row r="597">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row>
    <row r="598">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row>
    <row r="599">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row>
    <row r="600">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row>
    <row r="60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row>
    <row r="6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row>
    <row r="603">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row>
    <row r="604">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row>
    <row r="605">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row>
    <row r="606">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row>
    <row r="607">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row>
    <row r="608">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row>
    <row r="609">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row>
    <row r="610">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row>
    <row r="61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row>
    <row r="61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row>
    <row r="613">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row>
    <row r="614">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row>
    <row r="615">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row>
    <row r="616">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row>
    <row r="617">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row>
    <row r="618">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row>
    <row r="619">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row>
    <row r="620">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row>
    <row r="62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row>
    <row r="62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row>
    <row r="623">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row>
    <row r="624">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row>
    <row r="625">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row>
    <row r="626">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row>
    <row r="627">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row>
    <row r="628">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row>
    <row r="629">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row>
    <row r="630">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row>
    <row r="63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row>
    <row r="63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row>
    <row r="633">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row>
    <row r="634">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row>
    <row r="635">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row>
    <row r="636">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row>
    <row r="637">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row>
    <row r="638">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row>
    <row r="639">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row>
    <row r="640">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row>
    <row r="64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row>
    <row r="64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row>
    <row r="643">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row>
    <row r="644">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row>
    <row r="645">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row>
    <row r="646">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row>
    <row r="647">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row>
    <row r="648">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row>
    <row r="649">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row>
    <row r="650">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row>
    <row r="65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row>
    <row r="65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row>
    <row r="653">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row>
    <row r="654">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row>
    <row r="655">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row>
    <row r="656">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row>
    <row r="657">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row>
    <row r="658">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row>
    <row r="659">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row>
    <row r="660">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row>
    <row r="66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row>
    <row r="66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row>
    <row r="663">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row>
    <row r="664">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row>
    <row r="665">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row>
    <row r="666">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row>
    <row r="667">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row>
    <row r="668">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row>
    <row r="669">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row>
    <row r="670">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row>
    <row r="67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row>
    <row r="67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row>
    <row r="673">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row>
    <row r="674">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row>
    <row r="675">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row>
    <row r="676">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row>
    <row r="677">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row>
    <row r="678">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row>
    <row r="679">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row>
    <row r="680">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row>
    <row r="68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row>
    <row r="68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row>
    <row r="683">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row>
    <row r="684">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row>
    <row r="685">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row>
    <row r="686">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row>
    <row r="687">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row>
    <row r="688">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row>
    <row r="689">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row>
    <row r="690">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row>
    <row r="69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row>
    <row r="69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row>
    <row r="693">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row>
    <row r="694">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row>
    <row r="695">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row>
    <row r="696">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row>
    <row r="697">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row>
    <row r="698">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row>
    <row r="699">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row>
    <row r="700">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row>
    <row r="70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row>
    <row r="7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row>
    <row r="703">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row>
    <row r="704">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row>
    <row r="705">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row>
    <row r="706">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row>
    <row r="707">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row>
    <row r="708">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row>
    <row r="709">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row>
    <row r="710">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row>
    <row r="71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row>
    <row r="71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row>
    <row r="713">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row>
    <row r="714">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row>
    <row r="715">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row>
    <row r="716">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row>
    <row r="717">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row>
    <row r="718">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row>
    <row r="719">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row>
    <row r="720">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row>
    <row r="72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row>
    <row r="72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row>
    <row r="723">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row>
    <row r="724">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row>
    <row r="725">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row>
    <row r="726">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row>
    <row r="727">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row>
    <row r="728">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row>
    <row r="729">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row>
    <row r="730">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row>
    <row r="73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row>
    <row r="73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row>
    <row r="733">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row>
    <row r="734">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row>
    <row r="735">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row>
    <row r="736">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row>
    <row r="737">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row>
    <row r="738">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row>
    <row r="739">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row>
    <row r="740">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row>
    <row r="74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row>
    <row r="74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row>
    <row r="743">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row>
    <row r="744">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row>
    <row r="745">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row>
    <row r="746">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row>
    <row r="747">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row>
    <row r="748">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row>
    <row r="749">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row>
    <row r="750">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row>
    <row r="75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row>
    <row r="75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row>
    <row r="753">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row>
    <row r="754">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row>
    <row r="755">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row>
    <row r="756">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row>
    <row r="757">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row>
    <row r="758">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row>
    <row r="759">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row>
    <row r="760">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row>
    <row r="76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row>
    <row r="76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row>
    <row r="763">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row>
    <row r="764">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row>
    <row r="765">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row>
    <row r="766">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row>
    <row r="767">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row>
    <row r="768">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row>
    <row r="769">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row>
    <row r="770">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row>
    <row r="77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row>
    <row r="77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row>
    <row r="773">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row>
    <row r="774">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row>
    <row r="775">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row>
    <row r="776">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row>
    <row r="777">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row>
    <row r="778">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row>
    <row r="779">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row>
    <row r="780">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row>
    <row r="78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row>
    <row r="78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row>
    <row r="783">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row>
    <row r="784">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row>
    <row r="785">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row>
    <row r="786">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row>
    <row r="787">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row>
    <row r="788">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row>
    <row r="789">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row>
    <row r="790">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row>
    <row r="79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row>
    <row r="79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row>
    <row r="793">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row>
    <row r="794">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row>
    <row r="795">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row>
    <row r="796">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row>
    <row r="797">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row>
    <row r="798">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row>
    <row r="799">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row>
    <row r="800">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row>
    <row r="80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row>
    <row r="8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row>
    <row r="803">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row>
    <row r="804">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row>
    <row r="805">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row>
    <row r="806">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row>
    <row r="807">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row>
    <row r="808">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row>
    <row r="809">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row>
    <row r="810">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row>
    <row r="81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row>
    <row r="81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row>
    <row r="813">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row>
    <row r="814">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row>
    <row r="815">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row>
    <row r="816">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row>
    <row r="817">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row>
    <row r="818">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row>
    <row r="819">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row>
    <row r="820">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row>
    <row r="82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row>
    <row r="82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row>
    <row r="823">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row>
    <row r="824">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row>
    <row r="825">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row>
    <row r="826">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row>
    <row r="827">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row>
    <row r="828">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row>
    <row r="829">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row>
    <row r="830">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row>
    <row r="83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row>
    <row r="83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row>
    <row r="833">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row>
    <row r="834">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row>
    <row r="835">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row>
    <row r="836">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row>
    <row r="837">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row>
    <row r="838">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row>
    <row r="839">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row>
    <row r="840">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row>
    <row r="84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row>
    <row r="84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row>
    <row r="843">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row>
    <row r="844">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row>
    <row r="845">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row>
    <row r="846">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row>
    <row r="847">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row>
    <row r="848">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row>
    <row r="849">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row>
    <row r="850">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row>
    <row r="85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row>
    <row r="85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row>
    <row r="853">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row>
    <row r="854">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row>
    <row r="855">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row>
    <row r="856">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row>
    <row r="857">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row>
    <row r="858">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row>
    <row r="859">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row>
    <row r="860">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row>
    <row r="86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row>
    <row r="86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row>
    <row r="863">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row>
    <row r="864">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row>
    <row r="865">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row>
    <row r="866">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row>
    <row r="867">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row>
    <row r="868">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row>
    <row r="869">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row>
    <row r="870">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row>
    <row r="87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row>
    <row r="87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row>
    <row r="873">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row>
    <row r="874">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row>
    <row r="875">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row>
    <row r="876">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row>
    <row r="877">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row>
    <row r="878">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row>
    <row r="879">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row>
    <row r="880">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row>
    <row r="88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row>
    <row r="88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row>
    <row r="883">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row>
    <row r="884">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row>
    <row r="885">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row>
    <row r="886">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row>
    <row r="887">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row>
    <row r="888">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row>
    <row r="889">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row>
    <row r="890">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row>
    <row r="89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row>
    <row r="89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row>
    <row r="893">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row>
    <row r="894">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row>
    <row r="895">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row>
    <row r="896">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row>
    <row r="897">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row>
    <row r="898">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row>
    <row r="899">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row>
    <row r="900">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row>
    <row r="90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row>
    <row r="9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row>
    <row r="903">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row>
    <row r="904">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row>
    <row r="905">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row>
    <row r="906">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row>
    <row r="907">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row>
    <row r="908">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row>
    <row r="909">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row>
    <row r="910">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row>
    <row r="91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row>
    <row r="91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row>
    <row r="913">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row>
    <row r="914">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row>
    <row r="915">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row>
    <row r="916">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row>
    <row r="917">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row>
    <row r="918">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row>
    <row r="919">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row>
    <row r="920">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row>
    <row r="92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row>
    <row r="92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row>
    <row r="923">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row>
    <row r="924">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row>
    <row r="925">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row>
    <row r="926">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row>
    <row r="927">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row>
    <row r="928">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row>
    <row r="929">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row>
    <row r="930">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row>
    <row r="93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row>
    <row r="93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row>
    <row r="933">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row>
    <row r="934">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row>
    <row r="935">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row>
    <row r="936">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row>
    <row r="937">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row>
    <row r="938">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row>
    <row r="939">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row>
    <row r="940">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row>
    <row r="94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row>
    <row r="94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row>
    <row r="943">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row>
    <row r="944">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row>
    <row r="945">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row>
    <row r="946">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row>
    <row r="947">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row>
    <row r="948">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row>
    <row r="949">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row>
    <row r="950">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row>
    <row r="95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row>
    <row r="95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row>
    <row r="953">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row>
    <row r="954">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row>
    <row r="955">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row>
    <row r="956">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row>
    <row r="957">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row>
    <row r="958">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row>
    <row r="959">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row>
    <row r="960">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row>
    <row r="96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row>
    <row r="96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row>
    <row r="963">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row>
    <row r="964">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row>
    <row r="965">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row>
    <row r="966">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row>
    <row r="967">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row>
    <row r="968">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row>
    <row r="969">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row>
    <row r="970">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row>
    <row r="97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row>
    <row r="97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row>
    <row r="973">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row>
    <row r="974">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row>
    <row r="975">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row>
    <row r="976">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row>
    <row r="977">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row>
    <row r="978">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row>
    <row r="979">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row>
    <row r="980">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row>
    <row r="98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row>
    <row r="98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row>
    <row r="983">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row>
    <row r="984">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row>
    <row r="985">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row>
    <row r="986">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row>
    <row r="987">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row>
    <row r="988">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row>
    <row r="989">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row>
    <row r="990">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row>
    <row r="99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row>
    <row r="99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row>
    <row r="993">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row>
    <row r="994">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row>
    <row r="995">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row>
    <row r="996">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row>
    <row r="997">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row>
    <row r="998">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row>
    <row r="999">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row>
    <row r="1000">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row>
    <row r="1001">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row>
    <row r="1002">
      <c r="A1002" s="24"/>
      <c r="B1002" s="24"/>
      <c r="C1002" s="26"/>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row>
  </sheetData>
  <mergeCells count="1">
    <mergeCell ref="E21:G21"/>
  </mergeCells>
  <hyperlinks>
    <hyperlink r:id="rId1" ref="E21"/>
    <hyperlink r:id="rId2" ref="I24"/>
    <hyperlink r:id="rId3" ref="K24"/>
  </hyperlinks>
  <drawing r:id="rId4"/>
  <tableParts count="1">
    <tablePart r:id="rId6"/>
  </tableParts>
</worksheet>
</file>